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mc:AlternateContent xmlns:mc="http://schemas.openxmlformats.org/markup-compatibility/2006">
    <mc:Choice Requires="x15">
      <x15ac:absPath xmlns:x15ac="http://schemas.microsoft.com/office/spreadsheetml/2010/11/ac" url="K:\FTW_TPTO\061166067-Burleson_Mobility_Plan\TECH\Impact Fees\Estimator\"/>
    </mc:Choice>
  </mc:AlternateContent>
  <xr:revisionPtr revIDLastSave="0" documentId="8_{2F8262C6-41A1-4426-B690-DAB5F3F66FC9}" xr6:coauthVersionLast="47" xr6:coauthVersionMax="47" xr10:uidLastSave="{00000000-0000-0000-0000-000000000000}"/>
  <workbookProtection workbookAlgorithmName="SHA-512" workbookHashValue="VxadXuclyYYuZSxoxn6KtnNGlYURaEaEBqdRr7Po2/nmTVlxxv94SD5xL1eTPHLBGuuxut+HxGtSsgLUxHGHeA==" workbookSaltValue="jypOZhoOZ1XXdPa1Qm2GTg==" workbookSpinCount="100000" lockStructure="1"/>
  <bookViews>
    <workbookView xWindow="-28920" yWindow="-120" windowWidth="29040" windowHeight="15840" xr2:uid="{2C3719B6-2100-489A-BC7A-FF90AB8D19A7}"/>
  </bookViews>
  <sheets>
    <sheet name="Estimator Worksheet" sheetId="4" r:id="rId1"/>
    <sheet name="Service Area Map" sheetId="10" r:id="rId2"/>
    <sheet name="Land Use Descriptions 2019" sheetId="9" r:id="rId3"/>
    <sheet name="LUVMET9th" sheetId="6" state="hidden" r:id="rId4"/>
    <sheet name="MaximumFee_2019" sheetId="7" state="hidden" r:id="rId5"/>
    <sheet name="CollectionFee_2019" sheetId="8" state="hidden" r:id="rId6"/>
    <sheet name="Land Use Descriptions 2023" sheetId="14" r:id="rId7"/>
    <sheet name="LUVMET11th" sheetId="11" state="hidden" r:id="rId8"/>
    <sheet name="MaximumFee_2023" sheetId="12" state="hidden" r:id="rId9"/>
    <sheet name="CollectionFee_2023" sheetId="13" state="hidden" r:id="rId10"/>
  </sheets>
  <externalReferences>
    <externalReference r:id="rId11"/>
    <externalReference r:id="rId12"/>
    <externalReference r:id="rId13"/>
  </externalReferences>
  <definedNames>
    <definedName name="_bib">#REF!</definedName>
    <definedName name="a">#REF!</definedName>
    <definedName name="BldgPermit">'Estimator Worksheet'!$V$11:$V$13</definedName>
    <definedName name="bugger">#REF!</definedName>
    <definedName name="CIP">#REF!</definedName>
    <definedName name="d">#REF!</definedName>
    <definedName name="fadfadf">#REF!</definedName>
    <definedName name="h">#REF!</definedName>
    <definedName name="k">#REF!</definedName>
    <definedName name="LandUse" localSheetId="5">CollectionFee_2019!$B$6:$B$68</definedName>
    <definedName name="LandUse" localSheetId="2">'Land Use Descriptions 2019'!$B$5:$B$67</definedName>
    <definedName name="LandUse" localSheetId="4">MaximumFee_2019!$B$5:$B$67</definedName>
    <definedName name="Landuse" localSheetId="1">#REF!</definedName>
    <definedName name="LandUse">LUVMET9th!$B$5:$B$67</definedName>
    <definedName name="LandUse11th" localSheetId="0">LUVMET11th!$B$6:$B$81</definedName>
    <definedName name="LandUse9th" localSheetId="0">LUVMET9th!$B$6:$B$67</definedName>
    <definedName name="Landusenew">[1]LUVMET9th!$B$5:$B$82</definedName>
    <definedName name="List" localSheetId="1">'[2]NEW ROAD'!$A$2:$A$19</definedName>
    <definedName name="List">'[3]NEW ROAD'!$A$2:$A$4</definedName>
    <definedName name="NEW">'[2]NEW ROAD'!$A$4:$A$5</definedName>
    <definedName name="New_Road">#REF!</definedName>
    <definedName name="PlatDate">'Estimator Worksheet'!$V$6:$V$9</definedName>
    <definedName name="_xlnm.Print_Area" localSheetId="5">CollectionFee_2019!$A$1:$W$73</definedName>
    <definedName name="_xlnm.Print_Area" localSheetId="9">CollectionFee_2023!$A$1:$R$86</definedName>
    <definedName name="_xlnm.Print_Area" localSheetId="0">'Estimator Worksheet'!$A$1:$N$36</definedName>
    <definedName name="_xlnm.Print_Area" localSheetId="2">'Land Use Descriptions 2019'!$A$1:$H$72</definedName>
    <definedName name="_xlnm.Print_Area" localSheetId="6">'Land Use Descriptions 2023'!$A$1:$H$87</definedName>
    <definedName name="_xlnm.Print_Area" localSheetId="7">LUVMET11th!$A$1:$Q$86</definedName>
    <definedName name="_xlnm.Print_Area" localSheetId="3">LUVMET9th!$A$1:$R$72</definedName>
    <definedName name="_xlnm.Print_Area" localSheetId="4">MaximumFee_2019!$A$1:$W$72</definedName>
    <definedName name="_xlnm.Print_Area" localSheetId="8">MaximumFee_2023!$A$1:$R$85</definedName>
    <definedName name="printa">#REF!</definedName>
    <definedName name="SA">'Estimator Worksheet'!$Q$3:$Q$8</definedName>
    <definedName name="TxDOT">'[2]NEW ROAD'!$C$1:$C$2</definedName>
    <definedName name="yesno">#REF!</definedName>
  </definedName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8" l="1"/>
  <c r="V13" i="8"/>
  <c r="V14" i="8"/>
  <c r="V15" i="8"/>
  <c r="V16" i="8"/>
  <c r="V11" i="8"/>
  <c r="U12" i="8"/>
  <c r="U13" i="8"/>
  <c r="U14" i="8"/>
  <c r="U15" i="8"/>
  <c r="U16" i="8"/>
  <c r="U11" i="8"/>
  <c r="T12" i="8"/>
  <c r="T13" i="8"/>
  <c r="T14" i="8"/>
  <c r="T15" i="8"/>
  <c r="T16" i="8"/>
  <c r="T11" i="8"/>
  <c r="S12" i="8"/>
  <c r="S13" i="8"/>
  <c r="S14" i="8"/>
  <c r="S15" i="8"/>
  <c r="S16" i="8"/>
  <c r="S11" i="8"/>
  <c r="D21" i="4"/>
  <c r="K22" i="4"/>
  <c r="M22" i="4" s="1"/>
  <c r="K23" i="4"/>
  <c r="M23" i="4" s="1"/>
  <c r="K24" i="4"/>
  <c r="M24" i="4" s="1"/>
  <c r="K25" i="4"/>
  <c r="M25" i="4" s="1"/>
  <c r="K26" i="4"/>
  <c r="M26" i="4" s="1"/>
  <c r="K27" i="4"/>
  <c r="M27" i="4" s="1"/>
  <c r="K28" i="4"/>
  <c r="M28" i="4" s="1"/>
  <c r="G22" i="4"/>
  <c r="I22" i="4" s="1"/>
  <c r="G23" i="4"/>
  <c r="I23" i="4" s="1"/>
  <c r="G24" i="4"/>
  <c r="I24" i="4" s="1"/>
  <c r="G25" i="4"/>
  <c r="I25" i="4" s="1"/>
  <c r="G26" i="4"/>
  <c r="I26" i="4" s="1"/>
  <c r="G27" i="4"/>
  <c r="I27" i="4" s="1"/>
  <c r="G28" i="4"/>
  <c r="I28" i="4" s="1"/>
  <c r="K21" i="4"/>
  <c r="G21" i="4"/>
  <c r="D22" i="4"/>
  <c r="D23" i="4"/>
  <c r="D24" i="4"/>
  <c r="D25" i="4"/>
  <c r="D26" i="4"/>
  <c r="D27" i="4"/>
  <c r="D28" i="4"/>
  <c r="E14" i="4" l="1"/>
  <c r="W12" i="13" l="1"/>
  <c r="W11" i="13"/>
  <c r="W10" i="13"/>
  <c r="W9" i="13"/>
  <c r="W8" i="13"/>
  <c r="W7" i="13"/>
  <c r="W6" i="13"/>
  <c r="W81" i="13"/>
  <c r="W80" i="13"/>
  <c r="W79" i="13"/>
  <c r="W78" i="13"/>
  <c r="W77" i="13"/>
  <c r="W76" i="13"/>
  <c r="W75" i="13"/>
  <c r="W74" i="13"/>
  <c r="W73" i="13"/>
  <c r="W72" i="13"/>
  <c r="W71" i="13"/>
  <c r="W70" i="13"/>
  <c r="W69" i="13"/>
  <c r="W68" i="13"/>
  <c r="W67" i="13"/>
  <c r="W66" i="13"/>
  <c r="W65" i="13"/>
  <c r="W64" i="13"/>
  <c r="W63" i="13"/>
  <c r="W62" i="13"/>
  <c r="W61" i="13"/>
  <c r="W60" i="13"/>
  <c r="W59" i="13"/>
  <c r="W58" i="13"/>
  <c r="W57" i="13"/>
  <c r="W56" i="13"/>
  <c r="W55" i="13"/>
  <c r="W54" i="13"/>
  <c r="W53" i="13"/>
  <c r="W52" i="13"/>
  <c r="W51"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80" i="12"/>
  <c r="W79" i="12"/>
  <c r="W78" i="12"/>
  <c r="W77" i="12"/>
  <c r="W76" i="12"/>
  <c r="W75" i="12"/>
  <c r="W74" i="12"/>
  <c r="W73" i="12"/>
  <c r="W72" i="12"/>
  <c r="W71" i="12"/>
  <c r="W70" i="12"/>
  <c r="W69" i="12"/>
  <c r="W68" i="12"/>
  <c r="W67" i="12"/>
  <c r="W66" i="12"/>
  <c r="W65" i="12"/>
  <c r="W64" i="12"/>
  <c r="W63" i="12"/>
  <c r="W62" i="12"/>
  <c r="W61" i="12"/>
  <c r="W60" i="12"/>
  <c r="W59" i="12"/>
  <c r="W58" i="12"/>
  <c r="W57" i="12"/>
  <c r="W56" i="12"/>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15" i="12"/>
  <c r="W14" i="12"/>
  <c r="W13" i="12"/>
  <c r="W12" i="12"/>
  <c r="W11" i="12"/>
  <c r="W10" i="12"/>
  <c r="W9" i="12"/>
  <c r="W8" i="12"/>
  <c r="W7" i="12"/>
  <c r="W6" i="12"/>
  <c r="W5" i="12"/>
  <c r="T2" i="4" l="1"/>
  <c r="S6" i="13"/>
  <c r="T6" i="13"/>
  <c r="U6" i="13"/>
  <c r="S7" i="13"/>
  <c r="T7" i="13"/>
  <c r="U7" i="13"/>
  <c r="S8" i="13"/>
  <c r="T8" i="13"/>
  <c r="U8" i="13"/>
  <c r="S9" i="13"/>
  <c r="T9" i="13"/>
  <c r="U9" i="13"/>
  <c r="S10" i="13"/>
  <c r="T10" i="13"/>
  <c r="U10" i="13"/>
  <c r="S11" i="13"/>
  <c r="T11" i="13"/>
  <c r="U11" i="13"/>
  <c r="S12" i="13"/>
  <c r="T12" i="13"/>
  <c r="U12" i="13"/>
  <c r="V8" i="13"/>
  <c r="V9" i="13"/>
  <c r="V10" i="13"/>
  <c r="V11" i="13"/>
  <c r="V12" i="13"/>
  <c r="V6" i="13"/>
  <c r="V7" i="13"/>
  <c r="S20" i="8"/>
  <c r="V81" i="13"/>
  <c r="U81" i="13"/>
  <c r="T81" i="13"/>
  <c r="S81" i="13"/>
  <c r="V80" i="13"/>
  <c r="U80" i="13"/>
  <c r="T80" i="13"/>
  <c r="S80" i="13"/>
  <c r="V79" i="13"/>
  <c r="U79" i="13"/>
  <c r="T79" i="13"/>
  <c r="S79" i="13"/>
  <c r="V78" i="13"/>
  <c r="U78" i="13"/>
  <c r="T78" i="13"/>
  <c r="S78" i="13"/>
  <c r="V77" i="13"/>
  <c r="U77" i="13"/>
  <c r="T77" i="13"/>
  <c r="S77" i="13"/>
  <c r="V76" i="13"/>
  <c r="U76" i="13"/>
  <c r="T76" i="13"/>
  <c r="S76" i="13"/>
  <c r="V75" i="13"/>
  <c r="U75" i="13"/>
  <c r="T75" i="13"/>
  <c r="S75" i="13"/>
  <c r="V74" i="13"/>
  <c r="U74" i="13"/>
  <c r="T74" i="13"/>
  <c r="S74" i="13"/>
  <c r="V73" i="13"/>
  <c r="U73" i="13"/>
  <c r="T73" i="13"/>
  <c r="S73" i="13"/>
  <c r="V72" i="13"/>
  <c r="U72" i="13"/>
  <c r="T72" i="13"/>
  <c r="S72" i="13"/>
  <c r="V71" i="13"/>
  <c r="U71" i="13"/>
  <c r="T71" i="13"/>
  <c r="S71" i="13"/>
  <c r="V70" i="13"/>
  <c r="U70" i="13"/>
  <c r="T70" i="13"/>
  <c r="S70" i="13"/>
  <c r="V69" i="13"/>
  <c r="U69" i="13"/>
  <c r="T69" i="13"/>
  <c r="S69" i="13"/>
  <c r="V68" i="13"/>
  <c r="U68" i="13"/>
  <c r="T68" i="13"/>
  <c r="S68" i="13"/>
  <c r="V67" i="13"/>
  <c r="U67" i="13"/>
  <c r="T67" i="13"/>
  <c r="S67" i="13"/>
  <c r="V66" i="13"/>
  <c r="U66" i="13"/>
  <c r="T66" i="13"/>
  <c r="S66" i="13"/>
  <c r="V65" i="13"/>
  <c r="U65" i="13"/>
  <c r="T65" i="13"/>
  <c r="S65" i="13"/>
  <c r="V64" i="13"/>
  <c r="U64" i="13"/>
  <c r="T64" i="13"/>
  <c r="S64" i="13"/>
  <c r="V63" i="13"/>
  <c r="U63" i="13"/>
  <c r="T63" i="13"/>
  <c r="S63" i="13"/>
  <c r="V62" i="13"/>
  <c r="U62" i="13"/>
  <c r="T62" i="13"/>
  <c r="S62" i="13"/>
  <c r="V61" i="13"/>
  <c r="U61" i="13"/>
  <c r="T61" i="13"/>
  <c r="S61" i="13"/>
  <c r="V60" i="13"/>
  <c r="U60" i="13"/>
  <c r="T60" i="13"/>
  <c r="S60" i="13"/>
  <c r="V59" i="13"/>
  <c r="U59" i="13"/>
  <c r="T59" i="13"/>
  <c r="S59" i="13"/>
  <c r="V58" i="13"/>
  <c r="U58" i="13"/>
  <c r="T58" i="13"/>
  <c r="S58" i="13"/>
  <c r="V57" i="13"/>
  <c r="U57" i="13"/>
  <c r="T57" i="13"/>
  <c r="S57" i="13"/>
  <c r="V56" i="13"/>
  <c r="U56" i="13"/>
  <c r="T56" i="13"/>
  <c r="S56" i="13"/>
  <c r="V55" i="13"/>
  <c r="U55" i="13"/>
  <c r="T55" i="13"/>
  <c r="S55" i="13"/>
  <c r="V54" i="13"/>
  <c r="U54" i="13"/>
  <c r="T54" i="13"/>
  <c r="S54" i="13"/>
  <c r="V53" i="13"/>
  <c r="U53" i="13"/>
  <c r="T53" i="13"/>
  <c r="S53" i="13"/>
  <c r="V52" i="13"/>
  <c r="U52" i="13"/>
  <c r="T52" i="13"/>
  <c r="S52" i="13"/>
  <c r="V51" i="13"/>
  <c r="U51" i="13"/>
  <c r="T51" i="13"/>
  <c r="S51" i="13"/>
  <c r="V50" i="13"/>
  <c r="U50" i="13"/>
  <c r="T50" i="13"/>
  <c r="S50" i="13"/>
  <c r="V49" i="13"/>
  <c r="U49" i="13"/>
  <c r="T49" i="13"/>
  <c r="S49" i="13"/>
  <c r="V48" i="13"/>
  <c r="U48" i="13"/>
  <c r="T48" i="13"/>
  <c r="S48" i="13"/>
  <c r="V47" i="13"/>
  <c r="U47" i="13"/>
  <c r="T47" i="13"/>
  <c r="S47" i="13"/>
  <c r="V46" i="13"/>
  <c r="U46" i="13"/>
  <c r="T46" i="13"/>
  <c r="S46" i="13"/>
  <c r="V45" i="13"/>
  <c r="U45" i="13"/>
  <c r="T45" i="13"/>
  <c r="S45" i="13"/>
  <c r="V44" i="13"/>
  <c r="U44" i="13"/>
  <c r="T44" i="13"/>
  <c r="S44" i="13"/>
  <c r="V43" i="13"/>
  <c r="U43" i="13"/>
  <c r="T43" i="13"/>
  <c r="S43" i="13"/>
  <c r="V42" i="13"/>
  <c r="U42" i="13"/>
  <c r="T42" i="13"/>
  <c r="S42" i="13"/>
  <c r="V41" i="13"/>
  <c r="U41" i="13"/>
  <c r="T41" i="13"/>
  <c r="S41" i="13"/>
  <c r="V40" i="13"/>
  <c r="U40" i="13"/>
  <c r="T40" i="13"/>
  <c r="S40" i="13"/>
  <c r="V39" i="13"/>
  <c r="U39" i="13"/>
  <c r="T39" i="13"/>
  <c r="S39" i="13"/>
  <c r="V38" i="13"/>
  <c r="U38" i="13"/>
  <c r="T38" i="13"/>
  <c r="S38" i="13"/>
  <c r="V37" i="13"/>
  <c r="U37" i="13"/>
  <c r="T37" i="13"/>
  <c r="S37" i="13"/>
  <c r="V36" i="13"/>
  <c r="U36" i="13"/>
  <c r="T36" i="13"/>
  <c r="S36" i="13"/>
  <c r="V35" i="13"/>
  <c r="U35" i="13"/>
  <c r="T35" i="13"/>
  <c r="S35" i="13"/>
  <c r="V34" i="13"/>
  <c r="U34" i="13"/>
  <c r="T34" i="13"/>
  <c r="S34" i="13"/>
  <c r="V33" i="13"/>
  <c r="U33" i="13"/>
  <c r="T33" i="13"/>
  <c r="S33" i="13"/>
  <c r="V32" i="13"/>
  <c r="U32" i="13"/>
  <c r="T32" i="13"/>
  <c r="S32" i="13"/>
  <c r="V31" i="13"/>
  <c r="U31" i="13"/>
  <c r="T31" i="13"/>
  <c r="S31" i="13"/>
  <c r="V30" i="13"/>
  <c r="U30" i="13"/>
  <c r="T30" i="13"/>
  <c r="S30" i="13"/>
  <c r="V29" i="13"/>
  <c r="U29" i="13"/>
  <c r="T29" i="13"/>
  <c r="S29" i="13"/>
  <c r="V28" i="13"/>
  <c r="U28" i="13"/>
  <c r="T28" i="13"/>
  <c r="S28" i="13"/>
  <c r="V27" i="13"/>
  <c r="U27" i="13"/>
  <c r="T27" i="13"/>
  <c r="S27" i="13"/>
  <c r="V26" i="13"/>
  <c r="U26" i="13"/>
  <c r="T26" i="13"/>
  <c r="S26" i="13"/>
  <c r="V25" i="13"/>
  <c r="U25" i="13"/>
  <c r="T25" i="13"/>
  <c r="S25" i="13"/>
  <c r="V24" i="13"/>
  <c r="U24" i="13"/>
  <c r="T24" i="13"/>
  <c r="S24" i="13"/>
  <c r="V23" i="13"/>
  <c r="U23" i="13"/>
  <c r="T23" i="13"/>
  <c r="S23" i="13"/>
  <c r="V22" i="13"/>
  <c r="U22" i="13"/>
  <c r="T22" i="13"/>
  <c r="S22" i="13"/>
  <c r="V21" i="13"/>
  <c r="U21" i="13"/>
  <c r="T21" i="13"/>
  <c r="S21" i="13"/>
  <c r="V20" i="13"/>
  <c r="U20" i="13"/>
  <c r="T20" i="13"/>
  <c r="S20" i="13"/>
  <c r="V19" i="13"/>
  <c r="U19" i="13"/>
  <c r="T19" i="13"/>
  <c r="S19" i="13"/>
  <c r="V18" i="13"/>
  <c r="U18" i="13"/>
  <c r="T18" i="13"/>
  <c r="S18" i="13"/>
  <c r="V17" i="13"/>
  <c r="U17" i="13"/>
  <c r="T17" i="13"/>
  <c r="S17" i="13"/>
  <c r="V16" i="13"/>
  <c r="U16" i="13"/>
  <c r="T16" i="13"/>
  <c r="S16" i="13"/>
  <c r="V15" i="13"/>
  <c r="U15" i="13"/>
  <c r="T15" i="13"/>
  <c r="S15" i="13"/>
  <c r="V14" i="13"/>
  <c r="U14" i="13"/>
  <c r="T14" i="13"/>
  <c r="S14" i="13"/>
  <c r="V13" i="13"/>
  <c r="U13" i="13"/>
  <c r="T13" i="13"/>
  <c r="S13" i="13"/>
  <c r="T5" i="12"/>
  <c r="U5" i="12"/>
  <c r="V5" i="12"/>
  <c r="T6" i="12"/>
  <c r="U6" i="12"/>
  <c r="V6" i="12"/>
  <c r="T7" i="12"/>
  <c r="U7" i="12"/>
  <c r="V7" i="12"/>
  <c r="T8" i="12"/>
  <c r="U8" i="12"/>
  <c r="V8" i="12"/>
  <c r="T9" i="12"/>
  <c r="U9" i="12"/>
  <c r="V9" i="12"/>
  <c r="T10" i="12"/>
  <c r="U10" i="12"/>
  <c r="V10" i="12"/>
  <c r="T11" i="12"/>
  <c r="U11" i="12"/>
  <c r="V11" i="12"/>
  <c r="T12" i="12"/>
  <c r="U12" i="12"/>
  <c r="V12" i="12"/>
  <c r="T13" i="12"/>
  <c r="U13" i="12"/>
  <c r="V13" i="12"/>
  <c r="T14" i="12"/>
  <c r="U14" i="12"/>
  <c r="V14" i="12"/>
  <c r="T15" i="12"/>
  <c r="U15" i="12"/>
  <c r="V15" i="12"/>
  <c r="T16" i="12"/>
  <c r="U16" i="12"/>
  <c r="V16" i="12"/>
  <c r="T17" i="12"/>
  <c r="U17" i="12"/>
  <c r="V17" i="12"/>
  <c r="T18" i="12"/>
  <c r="U18" i="12"/>
  <c r="V18" i="12"/>
  <c r="T19" i="12"/>
  <c r="U19" i="12"/>
  <c r="V19" i="12"/>
  <c r="T20" i="12"/>
  <c r="U20" i="12"/>
  <c r="V20" i="12"/>
  <c r="T21" i="12"/>
  <c r="U21" i="12"/>
  <c r="V21" i="12"/>
  <c r="T22" i="12"/>
  <c r="U22" i="12"/>
  <c r="V22" i="12"/>
  <c r="T23" i="12"/>
  <c r="U23" i="12"/>
  <c r="V23" i="12"/>
  <c r="T24" i="12"/>
  <c r="U24" i="12"/>
  <c r="V24" i="12"/>
  <c r="T25" i="12"/>
  <c r="U25" i="12"/>
  <c r="V25" i="12"/>
  <c r="T26" i="12"/>
  <c r="U26" i="12"/>
  <c r="V26" i="12"/>
  <c r="T27" i="12"/>
  <c r="U27" i="12"/>
  <c r="V27" i="12"/>
  <c r="T28" i="12"/>
  <c r="U28" i="12"/>
  <c r="V28" i="12"/>
  <c r="T29" i="12"/>
  <c r="U29" i="12"/>
  <c r="V29" i="12"/>
  <c r="T30" i="12"/>
  <c r="U30" i="12"/>
  <c r="V30" i="12"/>
  <c r="T31" i="12"/>
  <c r="U31" i="12"/>
  <c r="V31" i="12"/>
  <c r="T32" i="12"/>
  <c r="U32" i="12"/>
  <c r="V32" i="12"/>
  <c r="T33" i="12"/>
  <c r="U33" i="12"/>
  <c r="V33" i="12"/>
  <c r="T34" i="12"/>
  <c r="U34" i="12"/>
  <c r="V34" i="12"/>
  <c r="T35" i="12"/>
  <c r="U35" i="12"/>
  <c r="V35" i="12"/>
  <c r="T36" i="12"/>
  <c r="U36" i="12"/>
  <c r="V36" i="12"/>
  <c r="T37" i="12"/>
  <c r="U37" i="12"/>
  <c r="V37" i="12"/>
  <c r="T38" i="12"/>
  <c r="U38" i="12"/>
  <c r="V38" i="12"/>
  <c r="T39" i="12"/>
  <c r="U39" i="12"/>
  <c r="V39" i="12"/>
  <c r="T40" i="12"/>
  <c r="U40" i="12"/>
  <c r="V40" i="12"/>
  <c r="T41" i="12"/>
  <c r="U41" i="12"/>
  <c r="V41" i="12"/>
  <c r="T42" i="12"/>
  <c r="U42" i="12"/>
  <c r="V42" i="12"/>
  <c r="T43" i="12"/>
  <c r="U43" i="12"/>
  <c r="V43" i="12"/>
  <c r="T44" i="12"/>
  <c r="U44" i="12"/>
  <c r="V44" i="12"/>
  <c r="T45" i="12"/>
  <c r="U45" i="12"/>
  <c r="V45" i="12"/>
  <c r="T46" i="12"/>
  <c r="U46" i="12"/>
  <c r="V46" i="12"/>
  <c r="T47" i="12"/>
  <c r="U47" i="12"/>
  <c r="V47" i="12"/>
  <c r="T48" i="12"/>
  <c r="U48" i="12"/>
  <c r="V48" i="12"/>
  <c r="T49" i="12"/>
  <c r="U49" i="12"/>
  <c r="V49" i="12"/>
  <c r="T50" i="12"/>
  <c r="U50" i="12"/>
  <c r="V50" i="12"/>
  <c r="T51" i="12"/>
  <c r="U51" i="12"/>
  <c r="V51" i="12"/>
  <c r="T52" i="12"/>
  <c r="U52" i="12"/>
  <c r="V52" i="12"/>
  <c r="T53" i="12"/>
  <c r="U53" i="12"/>
  <c r="V53" i="12"/>
  <c r="T54" i="12"/>
  <c r="U54" i="12"/>
  <c r="V54" i="12"/>
  <c r="T55" i="12"/>
  <c r="U55" i="12"/>
  <c r="V55" i="12"/>
  <c r="T56" i="12"/>
  <c r="U56" i="12"/>
  <c r="V56" i="12"/>
  <c r="T57" i="12"/>
  <c r="U57" i="12"/>
  <c r="V57" i="12"/>
  <c r="T58" i="12"/>
  <c r="U58" i="12"/>
  <c r="V58" i="12"/>
  <c r="T59" i="12"/>
  <c r="U59" i="12"/>
  <c r="V59" i="12"/>
  <c r="T60" i="12"/>
  <c r="U60" i="12"/>
  <c r="V60" i="12"/>
  <c r="T61" i="12"/>
  <c r="U61" i="12"/>
  <c r="V61" i="12"/>
  <c r="T62" i="12"/>
  <c r="U62" i="12"/>
  <c r="V62" i="12"/>
  <c r="T63" i="12"/>
  <c r="U63" i="12"/>
  <c r="V63" i="12"/>
  <c r="T64" i="12"/>
  <c r="U64" i="12"/>
  <c r="V64" i="12"/>
  <c r="T65" i="12"/>
  <c r="U65" i="12"/>
  <c r="V65" i="12"/>
  <c r="T66" i="12"/>
  <c r="U66" i="12"/>
  <c r="V66" i="12"/>
  <c r="T67" i="12"/>
  <c r="U67" i="12"/>
  <c r="V67" i="12"/>
  <c r="T68" i="12"/>
  <c r="U68" i="12"/>
  <c r="V68" i="12"/>
  <c r="T69" i="12"/>
  <c r="U69" i="12"/>
  <c r="V69" i="12"/>
  <c r="T70" i="12"/>
  <c r="U70" i="12"/>
  <c r="V70" i="12"/>
  <c r="T71" i="12"/>
  <c r="U71" i="12"/>
  <c r="V71" i="12"/>
  <c r="T72" i="12"/>
  <c r="U72" i="12"/>
  <c r="V72" i="12"/>
  <c r="T73" i="12"/>
  <c r="U73" i="12"/>
  <c r="V73" i="12"/>
  <c r="T74" i="12"/>
  <c r="U74" i="12"/>
  <c r="V74" i="12"/>
  <c r="T75" i="12"/>
  <c r="U75" i="12"/>
  <c r="V75" i="12"/>
  <c r="T76" i="12"/>
  <c r="U76" i="12"/>
  <c r="V76" i="12"/>
  <c r="T77" i="12"/>
  <c r="U77" i="12"/>
  <c r="V77" i="12"/>
  <c r="T78" i="12"/>
  <c r="U78" i="12"/>
  <c r="V78" i="12"/>
  <c r="T79" i="12"/>
  <c r="U79" i="12"/>
  <c r="V79" i="12"/>
  <c r="T80" i="12"/>
  <c r="U80" i="12"/>
  <c r="V80" i="12"/>
  <c r="S6" i="12"/>
  <c r="S7" i="12"/>
  <c r="S8" i="12"/>
  <c r="S9" i="12"/>
  <c r="S10" i="12"/>
  <c r="S11" i="12"/>
  <c r="S12" i="12"/>
  <c r="S13" i="12"/>
  <c r="S14" i="12"/>
  <c r="S15" i="12"/>
  <c r="S16" i="12"/>
  <c r="S17" i="12"/>
  <c r="S18" i="12"/>
  <c r="S19" i="12"/>
  <c r="S20" i="12"/>
  <c r="S21" i="12"/>
  <c r="S22" i="12"/>
  <c r="S23" i="12"/>
  <c r="S24" i="12"/>
  <c r="S25" i="12"/>
  <c r="S26" i="12"/>
  <c r="S27" i="12"/>
  <c r="S28" i="12"/>
  <c r="S29" i="12"/>
  <c r="S30" i="12"/>
  <c r="S31" i="12"/>
  <c r="S32" i="12"/>
  <c r="S33" i="12"/>
  <c r="S34" i="12"/>
  <c r="S35" i="12"/>
  <c r="S36" i="12"/>
  <c r="S37" i="12"/>
  <c r="S38" i="12"/>
  <c r="S39" i="12"/>
  <c r="S40" i="12"/>
  <c r="S41" i="12"/>
  <c r="S42" i="12"/>
  <c r="S43" i="12"/>
  <c r="S44" i="12"/>
  <c r="S45" i="12"/>
  <c r="S46" i="12"/>
  <c r="S47" i="12"/>
  <c r="S48" i="12"/>
  <c r="S49" i="12"/>
  <c r="S50" i="12"/>
  <c r="S51" i="12"/>
  <c r="S52" i="12"/>
  <c r="S53" i="12"/>
  <c r="S54" i="12"/>
  <c r="S55" i="12"/>
  <c r="S56" i="12"/>
  <c r="S57" i="12"/>
  <c r="S58" i="12"/>
  <c r="S59" i="12"/>
  <c r="S60" i="12"/>
  <c r="S61" i="12"/>
  <c r="S62" i="12"/>
  <c r="S63" i="12"/>
  <c r="S64" i="12"/>
  <c r="S65" i="12"/>
  <c r="S66" i="12"/>
  <c r="S67" i="12"/>
  <c r="S68" i="12"/>
  <c r="S69" i="12"/>
  <c r="S70" i="12"/>
  <c r="S71" i="12"/>
  <c r="S72" i="12"/>
  <c r="S73" i="12"/>
  <c r="S74" i="12"/>
  <c r="S75" i="12"/>
  <c r="S76" i="12"/>
  <c r="S77" i="12"/>
  <c r="S78" i="12"/>
  <c r="S79" i="12"/>
  <c r="S80" i="12"/>
  <c r="S5" i="12"/>
  <c r="M21" i="4" l="1"/>
  <c r="V10" i="7" l="1"/>
  <c r="I21" i="4" s="1"/>
  <c r="S41" i="8" l="1"/>
  <c r="T41" i="8"/>
  <c r="U41" i="8"/>
  <c r="V41" i="8"/>
  <c r="S42" i="8"/>
  <c r="T42" i="8"/>
  <c r="U42" i="8"/>
  <c r="V42" i="8"/>
  <c r="S43" i="8"/>
  <c r="T43" i="8"/>
  <c r="U43" i="8"/>
  <c r="V43" i="8"/>
  <c r="S44" i="8"/>
  <c r="T44" i="8"/>
  <c r="U44" i="8"/>
  <c r="V44" i="8"/>
  <c r="S40" i="7"/>
  <c r="T40" i="7"/>
  <c r="U40" i="7"/>
  <c r="V40" i="7"/>
  <c r="W40" i="7"/>
  <c r="S41" i="7"/>
  <c r="T41" i="7"/>
  <c r="U41" i="7"/>
  <c r="V41" i="7"/>
  <c r="W41" i="7"/>
  <c r="S42" i="7"/>
  <c r="T42" i="7"/>
  <c r="U42" i="7"/>
  <c r="V42" i="7"/>
  <c r="W42" i="7"/>
  <c r="S43" i="7"/>
  <c r="T43" i="7"/>
  <c r="U43" i="7"/>
  <c r="V43" i="7"/>
  <c r="W43" i="7"/>
  <c r="W8" i="7" l="1"/>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4" i="7"/>
  <c r="W45" i="7"/>
  <c r="W46" i="7"/>
  <c r="W47" i="7"/>
  <c r="W48" i="7"/>
  <c r="W49" i="7"/>
  <c r="W50" i="7"/>
  <c r="W51" i="7"/>
  <c r="W52" i="7"/>
  <c r="W53" i="7"/>
  <c r="W54" i="7"/>
  <c r="W55" i="7"/>
  <c r="W56" i="7"/>
  <c r="W57" i="7"/>
  <c r="W58" i="7"/>
  <c r="W59" i="7"/>
  <c r="W60" i="7"/>
  <c r="W61" i="7"/>
  <c r="W62" i="7"/>
  <c r="W63" i="7"/>
  <c r="W64" i="7"/>
  <c r="W65" i="7"/>
  <c r="W66" i="7"/>
  <c r="W67" i="7"/>
  <c r="W7" i="7"/>
  <c r="W11" i="8" l="1"/>
  <c r="S8" i="7" l="1"/>
  <c r="T8" i="7"/>
  <c r="U8" i="7"/>
  <c r="V8" i="7"/>
  <c r="S9" i="7"/>
  <c r="T9" i="7"/>
  <c r="U9" i="7"/>
  <c r="V9" i="7"/>
  <c r="S10" i="7"/>
  <c r="T10" i="7"/>
  <c r="U10" i="7"/>
  <c r="S11" i="7"/>
  <c r="T11" i="7"/>
  <c r="U11" i="7"/>
  <c r="V11" i="7"/>
  <c r="S12" i="7"/>
  <c r="T12" i="7"/>
  <c r="U12" i="7"/>
  <c r="V12" i="7"/>
  <c r="S13" i="7"/>
  <c r="T13" i="7"/>
  <c r="U13" i="7"/>
  <c r="V13" i="7"/>
  <c r="S14" i="7"/>
  <c r="T14" i="7"/>
  <c r="U14" i="7"/>
  <c r="V14" i="7"/>
  <c r="S15" i="7"/>
  <c r="T15" i="7"/>
  <c r="U15" i="7"/>
  <c r="V15" i="7"/>
  <c r="S16" i="7"/>
  <c r="T16" i="7"/>
  <c r="U16" i="7"/>
  <c r="V16" i="7"/>
  <c r="S17" i="7"/>
  <c r="T17" i="7"/>
  <c r="U17" i="7"/>
  <c r="V17" i="7"/>
  <c r="S18" i="7"/>
  <c r="T18" i="7"/>
  <c r="U18" i="7"/>
  <c r="V18" i="7"/>
  <c r="S19" i="7"/>
  <c r="T19" i="7"/>
  <c r="U19" i="7"/>
  <c r="V19" i="7"/>
  <c r="S20" i="7"/>
  <c r="T20" i="7"/>
  <c r="U20" i="7"/>
  <c r="V20" i="7"/>
  <c r="S21" i="7"/>
  <c r="T21" i="7"/>
  <c r="U21" i="7"/>
  <c r="V21" i="7"/>
  <c r="S22" i="7"/>
  <c r="T22" i="7"/>
  <c r="U22" i="7"/>
  <c r="V22" i="7"/>
  <c r="S23" i="7"/>
  <c r="T23" i="7"/>
  <c r="U23" i="7"/>
  <c r="V23" i="7"/>
  <c r="S24" i="7"/>
  <c r="T24" i="7"/>
  <c r="U24" i="7"/>
  <c r="V24" i="7"/>
  <c r="S25" i="7"/>
  <c r="T25" i="7"/>
  <c r="U25" i="7"/>
  <c r="V25" i="7"/>
  <c r="S26" i="7"/>
  <c r="T26" i="7"/>
  <c r="U26" i="7"/>
  <c r="V26" i="7"/>
  <c r="S27" i="7"/>
  <c r="T27" i="7"/>
  <c r="U27" i="7"/>
  <c r="V27" i="7"/>
  <c r="S28" i="7"/>
  <c r="T28" i="7"/>
  <c r="U28" i="7"/>
  <c r="V28" i="7"/>
  <c r="S29" i="7"/>
  <c r="T29" i="7"/>
  <c r="U29" i="7"/>
  <c r="V29" i="7"/>
  <c r="S30" i="7"/>
  <c r="T30" i="7"/>
  <c r="U30" i="7"/>
  <c r="V30" i="7"/>
  <c r="S31" i="7"/>
  <c r="T31" i="7"/>
  <c r="U31" i="7"/>
  <c r="V31" i="7"/>
  <c r="S32" i="7"/>
  <c r="T32" i="7"/>
  <c r="U32" i="7"/>
  <c r="V32" i="7"/>
  <c r="S33" i="7"/>
  <c r="T33" i="7"/>
  <c r="U33" i="7"/>
  <c r="V33" i="7"/>
  <c r="S34" i="7"/>
  <c r="T34" i="7"/>
  <c r="U34" i="7"/>
  <c r="V34" i="7"/>
  <c r="S35" i="7"/>
  <c r="T35" i="7"/>
  <c r="U35" i="7"/>
  <c r="V35" i="7"/>
  <c r="S36" i="7"/>
  <c r="T36" i="7"/>
  <c r="U36" i="7"/>
  <c r="V36" i="7"/>
  <c r="S37" i="7"/>
  <c r="T37" i="7"/>
  <c r="U37" i="7"/>
  <c r="V37" i="7"/>
  <c r="S38" i="7"/>
  <c r="T38" i="7"/>
  <c r="U38" i="7"/>
  <c r="V38" i="7"/>
  <c r="S39" i="7"/>
  <c r="T39" i="7"/>
  <c r="U39" i="7"/>
  <c r="V39" i="7"/>
  <c r="S44" i="7"/>
  <c r="T44" i="7"/>
  <c r="U44" i="7"/>
  <c r="V44" i="7"/>
  <c r="S45" i="7"/>
  <c r="T45" i="7"/>
  <c r="U45" i="7"/>
  <c r="V45" i="7"/>
  <c r="S46" i="7"/>
  <c r="T46" i="7"/>
  <c r="U46" i="7"/>
  <c r="V46" i="7"/>
  <c r="S47" i="7"/>
  <c r="T47" i="7"/>
  <c r="U47" i="7"/>
  <c r="V47" i="7"/>
  <c r="S48" i="7"/>
  <c r="T48" i="7"/>
  <c r="U48" i="7"/>
  <c r="V48" i="7"/>
  <c r="S49" i="7"/>
  <c r="T49" i="7"/>
  <c r="U49" i="7"/>
  <c r="V49" i="7"/>
  <c r="S50" i="7"/>
  <c r="T50" i="7"/>
  <c r="U50" i="7"/>
  <c r="V50" i="7"/>
  <c r="S51" i="7"/>
  <c r="T51" i="7"/>
  <c r="U51" i="7"/>
  <c r="V51" i="7"/>
  <c r="S52" i="7"/>
  <c r="T52" i="7"/>
  <c r="U52" i="7"/>
  <c r="V52" i="7"/>
  <c r="S53" i="7"/>
  <c r="T53" i="7"/>
  <c r="U53" i="7"/>
  <c r="V53" i="7"/>
  <c r="S54" i="7"/>
  <c r="T54" i="7"/>
  <c r="U54" i="7"/>
  <c r="V54" i="7"/>
  <c r="S55" i="7"/>
  <c r="T55" i="7"/>
  <c r="U55" i="7"/>
  <c r="V55" i="7"/>
  <c r="S56" i="7"/>
  <c r="T56" i="7"/>
  <c r="U56" i="7"/>
  <c r="V56" i="7"/>
  <c r="S57" i="7"/>
  <c r="T57" i="7"/>
  <c r="U57" i="7"/>
  <c r="V57" i="7"/>
  <c r="S58" i="7"/>
  <c r="T58" i="7"/>
  <c r="U58" i="7"/>
  <c r="V58" i="7"/>
  <c r="S59" i="7"/>
  <c r="T59" i="7"/>
  <c r="U59" i="7"/>
  <c r="V59" i="7"/>
  <c r="S60" i="7"/>
  <c r="T60" i="7"/>
  <c r="U60" i="7"/>
  <c r="V60" i="7"/>
  <c r="S61" i="7"/>
  <c r="T61" i="7"/>
  <c r="U61" i="7"/>
  <c r="V61" i="7"/>
  <c r="S62" i="7"/>
  <c r="T62" i="7"/>
  <c r="U62" i="7"/>
  <c r="V62" i="7"/>
  <c r="S63" i="7"/>
  <c r="T63" i="7"/>
  <c r="U63" i="7"/>
  <c r="V63" i="7"/>
  <c r="S64" i="7"/>
  <c r="T64" i="7"/>
  <c r="U64" i="7"/>
  <c r="V64" i="7"/>
  <c r="S65" i="7"/>
  <c r="T65" i="7"/>
  <c r="U65" i="7"/>
  <c r="V65" i="7"/>
  <c r="S66" i="7"/>
  <c r="T66" i="7"/>
  <c r="U66" i="7"/>
  <c r="V66" i="7"/>
  <c r="S67" i="7"/>
  <c r="T67" i="7"/>
  <c r="U67" i="7"/>
  <c r="V67" i="7"/>
  <c r="V7" i="7"/>
  <c r="U7" i="7"/>
  <c r="T7" i="7"/>
  <c r="S7" i="7"/>
  <c r="S19" i="8"/>
  <c r="W19" i="8" s="1"/>
  <c r="T19" i="8"/>
  <c r="U19" i="8"/>
  <c r="V19" i="8"/>
  <c r="W20" i="8"/>
  <c r="T20" i="8"/>
  <c r="U20" i="8"/>
  <c r="V20" i="8"/>
  <c r="S21" i="8"/>
  <c r="W21" i="8" s="1"/>
  <c r="T21" i="8"/>
  <c r="U21" i="8"/>
  <c r="V21" i="8"/>
  <c r="S22" i="8"/>
  <c r="W22" i="8" s="1"/>
  <c r="T22" i="8"/>
  <c r="U22" i="8"/>
  <c r="V22" i="8"/>
  <c r="S23" i="8"/>
  <c r="W23" i="8" s="1"/>
  <c r="T23" i="8"/>
  <c r="U23" i="8"/>
  <c r="V23" i="8"/>
  <c r="S24" i="8"/>
  <c r="W24" i="8" s="1"/>
  <c r="T24" i="8"/>
  <c r="U24" i="8"/>
  <c r="V24" i="8"/>
  <c r="S25" i="8"/>
  <c r="W25" i="8" s="1"/>
  <c r="T25" i="8"/>
  <c r="U25" i="8"/>
  <c r="V25" i="8"/>
  <c r="S26" i="8"/>
  <c r="W26" i="8" s="1"/>
  <c r="T26" i="8"/>
  <c r="U26" i="8"/>
  <c r="V26" i="8"/>
  <c r="S27" i="8"/>
  <c r="W27" i="8" s="1"/>
  <c r="T27" i="8"/>
  <c r="U27" i="8"/>
  <c r="V27" i="8"/>
  <c r="S28" i="8"/>
  <c r="W28" i="8" s="1"/>
  <c r="T28" i="8"/>
  <c r="U28" i="8"/>
  <c r="V28" i="8"/>
  <c r="S29" i="8"/>
  <c r="W29" i="8" s="1"/>
  <c r="T29" i="8"/>
  <c r="U29" i="8"/>
  <c r="V29" i="8"/>
  <c r="S30" i="8"/>
  <c r="W30" i="8" s="1"/>
  <c r="T30" i="8"/>
  <c r="U30" i="8"/>
  <c r="V30" i="8"/>
  <c r="S31" i="8"/>
  <c r="W31" i="8" s="1"/>
  <c r="T31" i="8"/>
  <c r="U31" i="8"/>
  <c r="V31" i="8"/>
  <c r="S32" i="8"/>
  <c r="W32" i="8" s="1"/>
  <c r="T32" i="8"/>
  <c r="U32" i="8"/>
  <c r="V32" i="8"/>
  <c r="S33" i="8"/>
  <c r="W33" i="8" s="1"/>
  <c r="T33" i="8"/>
  <c r="U33" i="8"/>
  <c r="V33" i="8"/>
  <c r="S34" i="8"/>
  <c r="W34" i="8" s="1"/>
  <c r="T34" i="8"/>
  <c r="U34" i="8"/>
  <c r="V34" i="8"/>
  <c r="S35" i="8"/>
  <c r="W35" i="8" s="1"/>
  <c r="T35" i="8"/>
  <c r="U35" i="8"/>
  <c r="V35" i="8"/>
  <c r="S36" i="8"/>
  <c r="W36" i="8" s="1"/>
  <c r="T36" i="8"/>
  <c r="U36" i="8"/>
  <c r="V36" i="8"/>
  <c r="S37" i="8"/>
  <c r="W37" i="8" s="1"/>
  <c r="T37" i="8"/>
  <c r="U37" i="8"/>
  <c r="V37" i="8"/>
  <c r="S38" i="8"/>
  <c r="W38" i="8" s="1"/>
  <c r="T38" i="8"/>
  <c r="U38" i="8"/>
  <c r="V38" i="8"/>
  <c r="S39" i="8"/>
  <c r="W39" i="8" s="1"/>
  <c r="T39" i="8"/>
  <c r="U39" i="8"/>
  <c r="V39" i="8"/>
  <c r="S40" i="8"/>
  <c r="W40" i="8" s="1"/>
  <c r="T40" i="8"/>
  <c r="U40" i="8"/>
  <c r="V40" i="8"/>
  <c r="S45" i="8"/>
  <c r="W45" i="8" s="1"/>
  <c r="T45" i="8"/>
  <c r="U45" i="8"/>
  <c r="V45" i="8"/>
  <c r="S46" i="8"/>
  <c r="W46" i="8" s="1"/>
  <c r="T46" i="8"/>
  <c r="U46" i="8"/>
  <c r="V46" i="8"/>
  <c r="S47" i="8"/>
  <c r="W47" i="8" s="1"/>
  <c r="T47" i="8"/>
  <c r="U47" i="8"/>
  <c r="V47" i="8"/>
  <c r="S48" i="8"/>
  <c r="W48" i="8" s="1"/>
  <c r="T48" i="8"/>
  <c r="U48" i="8"/>
  <c r="V48" i="8"/>
  <c r="S49" i="8"/>
  <c r="W49" i="8" s="1"/>
  <c r="T49" i="8"/>
  <c r="U49" i="8"/>
  <c r="V49" i="8"/>
  <c r="S50" i="8"/>
  <c r="W50" i="8" s="1"/>
  <c r="T50" i="8"/>
  <c r="U50" i="8"/>
  <c r="V50" i="8"/>
  <c r="S51" i="8"/>
  <c r="W51" i="8" s="1"/>
  <c r="T51" i="8"/>
  <c r="U51" i="8"/>
  <c r="V51" i="8"/>
  <c r="S52" i="8"/>
  <c r="W52" i="8" s="1"/>
  <c r="T52" i="8"/>
  <c r="U52" i="8"/>
  <c r="V52" i="8"/>
  <c r="S53" i="8"/>
  <c r="W53" i="8" s="1"/>
  <c r="T53" i="8"/>
  <c r="U53" i="8"/>
  <c r="V53" i="8"/>
  <c r="S54" i="8"/>
  <c r="W54" i="8" s="1"/>
  <c r="T54" i="8"/>
  <c r="U54" i="8"/>
  <c r="V54" i="8"/>
  <c r="S55" i="8"/>
  <c r="W55" i="8" s="1"/>
  <c r="T55" i="8"/>
  <c r="U55" i="8"/>
  <c r="V55" i="8"/>
  <c r="S56" i="8"/>
  <c r="W56" i="8" s="1"/>
  <c r="T56" i="8"/>
  <c r="U56" i="8"/>
  <c r="V56" i="8"/>
  <c r="S57" i="8"/>
  <c r="W57" i="8" s="1"/>
  <c r="T57" i="8"/>
  <c r="U57" i="8"/>
  <c r="V57" i="8"/>
  <c r="S58" i="8"/>
  <c r="W58" i="8" s="1"/>
  <c r="T58" i="8"/>
  <c r="U58" i="8"/>
  <c r="V58" i="8"/>
  <c r="S59" i="8"/>
  <c r="W59" i="8" s="1"/>
  <c r="T59" i="8"/>
  <c r="U59" i="8"/>
  <c r="V59" i="8"/>
  <c r="S60" i="8"/>
  <c r="W60" i="8" s="1"/>
  <c r="T60" i="8"/>
  <c r="U60" i="8"/>
  <c r="V60" i="8"/>
  <c r="S61" i="8"/>
  <c r="W61" i="8" s="1"/>
  <c r="T61" i="8"/>
  <c r="U61" i="8"/>
  <c r="V61" i="8"/>
  <c r="S62" i="8"/>
  <c r="W62" i="8" s="1"/>
  <c r="T62" i="8"/>
  <c r="U62" i="8"/>
  <c r="V62" i="8"/>
  <c r="S63" i="8"/>
  <c r="W63" i="8" s="1"/>
  <c r="T63" i="8"/>
  <c r="U63" i="8"/>
  <c r="V63" i="8"/>
  <c r="S64" i="8"/>
  <c r="W64" i="8" s="1"/>
  <c r="T64" i="8"/>
  <c r="U64" i="8"/>
  <c r="V64" i="8"/>
  <c r="S65" i="8"/>
  <c r="W65" i="8" s="1"/>
  <c r="T65" i="8"/>
  <c r="U65" i="8"/>
  <c r="V65" i="8"/>
  <c r="S66" i="8"/>
  <c r="W66" i="8" s="1"/>
  <c r="T66" i="8"/>
  <c r="U66" i="8"/>
  <c r="V66" i="8"/>
  <c r="S67" i="8"/>
  <c r="W67" i="8" s="1"/>
  <c r="T67" i="8"/>
  <c r="U67" i="8"/>
  <c r="V67" i="8"/>
  <c r="S68" i="8"/>
  <c r="W68" i="8" s="1"/>
  <c r="T68" i="8"/>
  <c r="U68" i="8"/>
  <c r="V68" i="8"/>
  <c r="V18" i="8"/>
  <c r="U18" i="8"/>
  <c r="T18" i="8"/>
  <c r="S18" i="8"/>
  <c r="W18" i="8" s="1"/>
  <c r="W13" i="8"/>
  <c r="W14" i="8"/>
  <c r="W15" i="8"/>
  <c r="W16" i="8"/>
  <c r="W12" i="8"/>
  <c r="S9" i="8"/>
  <c r="W9" i="8" s="1"/>
  <c r="T9" i="8"/>
  <c r="U9" i="8"/>
  <c r="U8" i="8"/>
  <c r="T8" i="8"/>
  <c r="S8" i="8"/>
  <c r="W8" i="8" s="1"/>
  <c r="V17" i="8"/>
  <c r="U17" i="8"/>
  <c r="T17" i="8"/>
  <c r="S17" i="8"/>
  <c r="W17" i="8" s="1"/>
  <c r="V10" i="8"/>
  <c r="U10" i="8"/>
  <c r="T10" i="8"/>
  <c r="S10" i="8"/>
  <c r="W10" i="8" s="1"/>
  <c r="M29" i="4" l="1"/>
  <c r="M30" i="4" l="1"/>
  <c r="M35" i="4" s="1"/>
  <c r="I2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 Kelly</author>
  </authors>
  <commentList>
    <comment ref="D13" authorId="0" shapeId="0" xr:uid="{D9F84C89-3C0B-4AE9-B05D-E8F8D1088B65}">
      <text>
        <r>
          <rPr>
            <b/>
            <sz val="9"/>
            <color indexed="81"/>
            <rFont val="Tahoma"/>
            <charset val="1"/>
          </rPr>
          <t>Pete Kelly:</t>
        </r>
        <r>
          <rPr>
            <sz val="9"/>
            <color indexed="81"/>
            <rFont val="Tahoma"/>
            <charset val="1"/>
          </rPr>
          <t xml:space="preserve">
Do we still need this? Grace period has passed and collection rates are not changing</t>
        </r>
      </text>
    </comment>
  </commentList>
</comments>
</file>

<file path=xl/sharedStrings.xml><?xml version="1.0" encoding="utf-8"?>
<sst xmlns="http://schemas.openxmlformats.org/spreadsheetml/2006/main" count="2287" uniqueCount="313">
  <si>
    <t>Roadway Impact Fee Estimator Worksheet</t>
  </si>
  <si>
    <t>Service Areas</t>
  </si>
  <si>
    <t>City of Burleson, Texas</t>
  </si>
  <si>
    <t>Properties Platted on or before 3/6/2017 and building permit on or before 3/6/2018</t>
  </si>
  <si>
    <t>A</t>
  </si>
  <si>
    <t>Properties Platted on or before 3/6/2017 and building permit on or after 3/7/2018</t>
  </si>
  <si>
    <t>B</t>
  </si>
  <si>
    <t>Properties Platted on or after 3/7/2018</t>
  </si>
  <si>
    <t>Development Name:</t>
  </si>
  <si>
    <t>C</t>
  </si>
  <si>
    <t>Applicant:</t>
  </si>
  <si>
    <t>D</t>
  </si>
  <si>
    <t>Platted on or before 12/31/2023</t>
  </si>
  <si>
    <r>
      <t xml:space="preserve">Legal Description </t>
    </r>
    <r>
      <rPr>
        <b/>
        <sz val="10"/>
        <rFont val="Arial"/>
        <family val="2"/>
      </rPr>
      <t>(Lot, Block)</t>
    </r>
    <r>
      <rPr>
        <b/>
        <sz val="12"/>
        <rFont val="Arial"/>
        <family val="2"/>
      </rPr>
      <t>:</t>
    </r>
  </si>
  <si>
    <t>ETJ</t>
  </si>
  <si>
    <t>Platted on or after 1/1/2024</t>
  </si>
  <si>
    <t>Case Number:</t>
  </si>
  <si>
    <t>Date:</t>
  </si>
  <si>
    <t>Please Enter Dates Properly</t>
  </si>
  <si>
    <t>No Platting Required</t>
  </si>
  <si>
    <t>Worksheet Last Updated: 12/18/2023</t>
  </si>
  <si>
    <t xml:space="preserve">Date Actual or Estimated Final Plat Approval: </t>
  </si>
  <si>
    <t>Bldg Permit on or before 3/6/2018</t>
  </si>
  <si>
    <t xml:space="preserve">Anticipated Date of Building Permit Application: </t>
  </si>
  <si>
    <t>Bldg Permit on or after 3/7/2018</t>
  </si>
  <si>
    <t xml:space="preserve">Service Area (select from list): </t>
  </si>
  <si>
    <t>Use drop-down menu to select dates</t>
  </si>
  <si>
    <t>ROADWAY IMPACT FEE CALCULATION:</t>
  </si>
  <si>
    <t>Schedule 1: Maximum Assessable Fee</t>
  </si>
  <si>
    <t>Schedule 2: Potential Collection Amounts</t>
  </si>
  <si>
    <t>Land Uses (select from list):</t>
  </si>
  <si>
    <t>Development Unit:</t>
  </si>
  <si>
    <t># of Units:</t>
  </si>
  <si>
    <t>Impact Fee Per 
Development Unit:</t>
  </si>
  <si>
    <t>Roadway Impact Fee:</t>
  </si>
  <si>
    <t>Impact Fee Per Development Unit:</t>
  </si>
  <si>
    <r>
      <t xml:space="preserve">Note: </t>
    </r>
    <r>
      <rPr>
        <i/>
        <sz val="9"/>
        <rFont val="Arial"/>
        <family val="2"/>
      </rPr>
      <t xml:space="preserve">Plat Approval and Building Permit dates must be selected prior to selecting land use.  </t>
    </r>
  </si>
  <si>
    <t>MAXIMUM ASSESSABLE ROADWAY IMPACT FEE:</t>
  </si>
  <si>
    <t>TOTAL POTENTIAL ROADWAY IMPACT FEE COLLECTION AMOUNT:</t>
  </si>
  <si>
    <r>
      <rPr>
        <b/>
        <sz val="9"/>
        <rFont val="Arial"/>
        <family val="2"/>
      </rPr>
      <t xml:space="preserve">Land Use Selection Note: </t>
    </r>
    <r>
      <rPr>
        <sz val="9"/>
        <rFont val="Arial"/>
        <family val="2"/>
      </rPr>
      <t>The land use categories are based on the descriptions contained within the ITE Trip Generation Manual.  Questions regarding the appropriate category for a particular use may be directed to Development Review staff.</t>
    </r>
  </si>
  <si>
    <t xml:space="preserve">Total Value of Roadway Impact Fee Credits (for construction, contribution, or dedication towards the City's Mobility Plan): </t>
  </si>
  <si>
    <t>TOTAL ROADWAY IMPACT FEE COLLECTION AMOUNT AFTER CREDITS:</t>
  </si>
  <si>
    <t>Land Use / Vehicle-Mile Equivalency Table (LUVMET)</t>
  </si>
  <si>
    <t>Land Use Category</t>
  </si>
  <si>
    <t>ITE Land Use Code</t>
  </si>
  <si>
    <t>Land Use Description</t>
  </si>
  <si>
    <t>Development Unit</t>
  </si>
  <si>
    <t>PORT AND TERMINAL</t>
  </si>
  <si>
    <t>Truck Terminal</t>
  </si>
  <si>
    <t>030</t>
  </si>
  <si>
    <t>Point of good transfer between trucks or between trucks and rail</t>
  </si>
  <si>
    <t>Acre</t>
  </si>
  <si>
    <t>INDUSTRIAL</t>
  </si>
  <si>
    <t>N/A</t>
  </si>
  <si>
    <t>General Light Industrial</t>
  </si>
  <si>
    <t>110</t>
  </si>
  <si>
    <t>Emphasis on activities other than manufacturing; typically employing fewer than 500 workers</t>
  </si>
  <si>
    <t>1,000 SF GFA</t>
  </si>
  <si>
    <t>Warehousing</t>
  </si>
  <si>
    <t>150</t>
  </si>
  <si>
    <t>Devoted to storage of materials but may included office and maintenance areas</t>
  </si>
  <si>
    <t>RESIDENTIAL</t>
  </si>
  <si>
    <t>Single-Family Detached Housing</t>
  </si>
  <si>
    <t>210</t>
  </si>
  <si>
    <t>Single-family detached homes on individual lots</t>
  </si>
  <si>
    <t>Dwelling Unit</t>
  </si>
  <si>
    <t>Apartment/Multi-family</t>
  </si>
  <si>
    <t>220</t>
  </si>
  <si>
    <t>At least 4 rental dwelling units per building</t>
  </si>
  <si>
    <t>Residential Condominium/Townhome</t>
  </si>
  <si>
    <t>230</t>
  </si>
  <si>
    <t>Single-family ownership units that have at least one other single-family owned unit within the same building</t>
  </si>
  <si>
    <t>Senior Adult Housing-Detached</t>
  </si>
  <si>
    <t>251</t>
  </si>
  <si>
    <t>Consists of detached independent living developments that include amenities such as golf courses and swimming pools</t>
  </si>
  <si>
    <t>Senior Adult Housing-Attached</t>
  </si>
  <si>
    <t>252</t>
  </si>
  <si>
    <t>Consists of attached independent living developments that include limited social or recreation services</t>
  </si>
  <si>
    <t>Assisted Living</t>
  </si>
  <si>
    <t>254</t>
  </si>
  <si>
    <t>Residential settings that provide either routine general protective oversight or assistance with activities.</t>
  </si>
  <si>
    <t>Beds</t>
  </si>
  <si>
    <t>LODGING</t>
  </si>
  <si>
    <t>Hotel</t>
  </si>
  <si>
    <t>310</t>
  </si>
  <si>
    <t>Lodging facilities that typically have on-site restaurants, lounges, meeting and/or banquet rooms, or other retail shops and services</t>
  </si>
  <si>
    <t>Room</t>
  </si>
  <si>
    <t>RECREATIONAL</t>
  </si>
  <si>
    <t>Golf Driving Range</t>
  </si>
  <si>
    <t>432</t>
  </si>
  <si>
    <t>Facilities with driving tees for practice; may provide individual or group lessons; may have prop shop and/or refreshment facilities</t>
  </si>
  <si>
    <t>Tee</t>
  </si>
  <si>
    <t>Golf Course</t>
  </si>
  <si>
    <t>430</t>
  </si>
  <si>
    <t>May include municipal courses and private country clubs; may have driving ranges, pro shops, and restaurant/banquet facilities</t>
  </si>
  <si>
    <t>Recreational Community Center</t>
  </si>
  <si>
    <t>495</t>
  </si>
  <si>
    <t>Category includes racquet clubs, health/fitness clubs, can include facilities such as YMCA's</t>
  </si>
  <si>
    <t>Ice Skating Rink</t>
  </si>
  <si>
    <t>465</t>
  </si>
  <si>
    <t>Rinks for ice skating and related sports; may contain spectator areas and refreshment facilities</t>
  </si>
  <si>
    <t>Miniature Golf Course</t>
  </si>
  <si>
    <t>431</t>
  </si>
  <si>
    <t>One or more individual putting courses; category should not be used when part of a larger entertainment center(with batting cages, video game centers, etc)</t>
  </si>
  <si>
    <t>Hole</t>
  </si>
  <si>
    <t>Multiplex Movie Theater</t>
  </si>
  <si>
    <t>445</t>
  </si>
  <si>
    <t>Movie theater with audience seating, minimum of ten screens, lobby, and refreshment area.</t>
  </si>
  <si>
    <t>Screens</t>
  </si>
  <si>
    <t>Racquet / Tennis Club</t>
  </si>
  <si>
    <t>491</t>
  </si>
  <si>
    <t>Indoor or outdoor facilities specifically designed for playing tennis</t>
  </si>
  <si>
    <t>Court</t>
  </si>
  <si>
    <t>INSTITUTIONAL</t>
  </si>
  <si>
    <t>Church</t>
  </si>
  <si>
    <t>560</t>
  </si>
  <si>
    <t>Churches and houses of worship</t>
  </si>
  <si>
    <t>Day Care Center</t>
  </si>
  <si>
    <t>565</t>
  </si>
  <si>
    <t>Generally includes facilities for care of pre-school aged children, generally includes classrooms, offices, eating areas, and playgrounds</t>
  </si>
  <si>
    <t>Primary/Middle School (1-8)</t>
  </si>
  <si>
    <t>522</t>
  </si>
  <si>
    <t>Serves students who have not yet entered high school</t>
  </si>
  <si>
    <t>Students</t>
  </si>
  <si>
    <t>High School</t>
  </si>
  <si>
    <t>530</t>
  </si>
  <si>
    <t>Serves students who have completed middle or junior high school</t>
  </si>
  <si>
    <t>Junior / Community College</t>
  </si>
  <si>
    <t>540</t>
  </si>
  <si>
    <t>Two-year junior, community, or technical colleges</t>
  </si>
  <si>
    <t>University / College</t>
  </si>
  <si>
    <t>550</t>
  </si>
  <si>
    <t>Four-year universities or colleges that may or may not offer graduate programs</t>
  </si>
  <si>
    <t>MEDICAL</t>
  </si>
  <si>
    <t>Clinic</t>
  </si>
  <si>
    <t>630</t>
  </si>
  <si>
    <t>Facilities with limited diagnostic and outpatient care</t>
  </si>
  <si>
    <t>Hospital</t>
  </si>
  <si>
    <t>610</t>
  </si>
  <si>
    <t>Medical and surgical facilities with overnight accommodations</t>
  </si>
  <si>
    <t>Nursing Home</t>
  </si>
  <si>
    <t>620</t>
  </si>
  <si>
    <t>Rest and convalescent homes with residents who do little or no driving</t>
  </si>
  <si>
    <t>Animal Hospital/Veterinary Clinic</t>
  </si>
  <si>
    <t>640</t>
  </si>
  <si>
    <t xml:space="preserve">OFFICE </t>
  </si>
  <si>
    <t>Corporate Headquarters Building</t>
  </si>
  <si>
    <t>714</t>
  </si>
  <si>
    <t>Office building housing corporate headquarters of a single company or organization</t>
  </si>
  <si>
    <t>General Office Building</t>
  </si>
  <si>
    <t>710</t>
  </si>
  <si>
    <t>Office buildings which house multiple tenants</t>
  </si>
  <si>
    <t>Medical-Dental Office Building</t>
  </si>
  <si>
    <t>720</t>
  </si>
  <si>
    <t>Multi-tenant building with offices for physicians and/or dentists</t>
  </si>
  <si>
    <t>Single Tenant Office Building</t>
  </si>
  <si>
    <t>715</t>
  </si>
  <si>
    <t>Single tenant office buildings other than corporate headquarters</t>
  </si>
  <si>
    <t>Office Park</t>
  </si>
  <si>
    <t>750</t>
  </si>
  <si>
    <t>Office buildings (typically low-rise) in a campus setting and served by a common roadway system</t>
  </si>
  <si>
    <t>COMMERCIAL</t>
  </si>
  <si>
    <t>AUTOMOBILE RELATED</t>
  </si>
  <si>
    <t>Automobile Care Center</t>
  </si>
  <si>
    <t>942</t>
  </si>
  <si>
    <t>Automobile repair and servicing including stereo installations and upholstering</t>
  </si>
  <si>
    <t>1,000 SF Occ. GLA</t>
  </si>
  <si>
    <t>Automobile Parts Sales</t>
  </si>
  <si>
    <t>843</t>
  </si>
  <si>
    <t>Retail sale of auto parts but no on-site vehicle repair</t>
  </si>
  <si>
    <t>Gasoline/Service Station w/ Conv Market</t>
  </si>
  <si>
    <t>945</t>
  </si>
  <si>
    <t>Gasoline sales with convenience store where the primary business is gasoline sales</t>
  </si>
  <si>
    <t>Vehicle Fueling Position</t>
  </si>
  <si>
    <t>New Car Sales</t>
  </si>
  <si>
    <t>841</t>
  </si>
  <si>
    <t>New car dealerships, typically with automobile servicing, part sales, and used car sales</t>
  </si>
  <si>
    <t>Quick Lubrication Vehicle Shop</t>
  </si>
  <si>
    <t>941</t>
  </si>
  <si>
    <t>Primary business is to perform oil changes and fluid/filter changes with other repair services not provided</t>
  </si>
  <si>
    <t>Servicing Positions</t>
  </si>
  <si>
    <t>Self-Service Car Wash</t>
  </si>
  <si>
    <t>947</t>
  </si>
  <si>
    <t>Has stalls for driver to park and wash the vehicle</t>
  </si>
  <si>
    <t>Stall</t>
  </si>
  <si>
    <t>Tire Store</t>
  </si>
  <si>
    <t>848</t>
  </si>
  <si>
    <t>Primary business is sales and installation of tires; usually do not have large storage or warehouse area</t>
  </si>
  <si>
    <t>DINING</t>
  </si>
  <si>
    <t xml:space="preserve">Fast Food Restaurant </t>
  </si>
  <si>
    <t>933</t>
  </si>
  <si>
    <t>High-turnover fast food restaurant for carry-out and eat-in customers, but without a drive-thru window</t>
  </si>
  <si>
    <t>Sit-Down Restaurant</t>
  </si>
  <si>
    <t>932</t>
  </si>
  <si>
    <t>Restaurants with turnover rates less than one hour; typically includes moderately-priced chain restaurants</t>
  </si>
  <si>
    <t>Coffee/Donut Shop with Drive-Thru Window</t>
  </si>
  <si>
    <t>937</t>
  </si>
  <si>
    <t>Coffee and Donut restaurants with drive-through windows, hold long store hours and have limited indoor seating</t>
  </si>
  <si>
    <t>OTHER RETAIL</t>
  </si>
  <si>
    <t>Free-Standing Discount Store</t>
  </si>
  <si>
    <t>815</t>
  </si>
  <si>
    <t>Category includes free-standing stores with off-street parking; typically offer a variety of products and services with long store hours</t>
  </si>
  <si>
    <t>Nursery (Garden Center)</t>
  </si>
  <si>
    <t>817</t>
  </si>
  <si>
    <t>Building with a yard of planting or landscape stock; may have office, storage, shipping or greenhouse facilities</t>
  </si>
  <si>
    <t>Home Improvement Superstore</t>
  </si>
  <si>
    <t>862</t>
  </si>
  <si>
    <t>Warehouse-type facilities offering a large variety of products and services including lumber, tool, paint, lighting, and fixtures, among other items.</t>
  </si>
  <si>
    <t xml:space="preserve">Pharmacy/Drugstore </t>
  </si>
  <si>
    <t>881</t>
  </si>
  <si>
    <t>Facilities that primarily sell prescription and non-prescription drugs with a drive-through window</t>
  </si>
  <si>
    <t>Shopping Center</t>
  </si>
  <si>
    <t>820</t>
  </si>
  <si>
    <t>Integrated group of commercial establishments; planning, owned, and managed as a unit</t>
  </si>
  <si>
    <t>1,000 SF GLA</t>
  </si>
  <si>
    <t>Supermarket</t>
  </si>
  <si>
    <t>850</t>
  </si>
  <si>
    <t>Primary business is sale of groceries, food, and household cleaning items; may include photo, pharmacy, video rental, and/or ATM</t>
  </si>
  <si>
    <t>SERVICES</t>
  </si>
  <si>
    <t>Walk-In Bank</t>
  </si>
  <si>
    <t>911</t>
  </si>
  <si>
    <t>Banks with their own parking lots, no drive-in lanes but contain non-drive-through ATMs</t>
  </si>
  <si>
    <t>Drive-In Bank</t>
  </si>
  <si>
    <t>912</t>
  </si>
  <si>
    <t>Banking facilities to conduct financial transactions from the vehicle; also usually apart of walk-in bank</t>
  </si>
  <si>
    <t>Drive-in Lanes</t>
  </si>
  <si>
    <t>Hair Salon</t>
  </si>
  <si>
    <t>918</t>
  </si>
  <si>
    <t>Facilities that specialize in cosmetic and beauty services including hair cutting and styling</t>
  </si>
  <si>
    <t>Trip Gen Rate (PM)</t>
  </si>
  <si>
    <t>Pass-by Rate</t>
  </si>
  <si>
    <t>Pass-by Source</t>
  </si>
  <si>
    <t>Trip Rate</t>
  </si>
  <si>
    <t>NHTS Trip Length (mi)</t>
  </si>
  <si>
    <t>NCTCOG Trip Length (mi)</t>
  </si>
  <si>
    <t>Adj. For     O-D</t>
  </si>
  <si>
    <t>Adj. Trip Length (mi)</t>
  </si>
  <si>
    <t xml:space="preserve">Max Trip Length (mi)
</t>
  </si>
  <si>
    <t xml:space="preserve">Veh-Mi Per Dev-Unit
</t>
  </si>
  <si>
    <t>Key to Sources of Pass-by Rates:</t>
  </si>
  <si>
    <t>A: ITE Trip Generation Handbook 3rd Edition (August 2014)</t>
  </si>
  <si>
    <t>B: Estimated by Kimley-Horn based on ITE rates for similar categories</t>
  </si>
  <si>
    <t>C: ITE rate adjusted upward by KHA based on logical relationship to other categories</t>
  </si>
  <si>
    <t>Maximum Impact Fee Per Unit</t>
  </si>
  <si>
    <t>SA A</t>
  </si>
  <si>
    <t>SA B</t>
  </si>
  <si>
    <t>SA C</t>
  </si>
  <si>
    <t>SA D</t>
  </si>
  <si>
    <t>Collection Fee</t>
  </si>
  <si>
    <t>MAX ASSESSABLE FEE PER SERVICE UNIT</t>
  </si>
  <si>
    <t>Intermodal Truck Terminal</t>
  </si>
  <si>
    <t>General Heavy Industrial</t>
  </si>
  <si>
    <t>120</t>
  </si>
  <si>
    <t>Primary activity is conversion of raw materials or parts into finished products</t>
  </si>
  <si>
    <t>Industrial Park</t>
  </si>
  <si>
    <t>130</t>
  </si>
  <si>
    <t>Area containing a number of industries or related facilities</t>
  </si>
  <si>
    <t>Mini-Warehouse</t>
  </si>
  <si>
    <t>151</t>
  </si>
  <si>
    <t>Facilities with a number of units rented to others for the storage of goods</t>
  </si>
  <si>
    <t>Motel / Other Lodging Facilities</t>
  </si>
  <si>
    <t>320</t>
  </si>
  <si>
    <t>Lodging facilities that may have small on-site restaurant or buffet area but little or no meeting space</t>
  </si>
  <si>
    <t>Elementary School</t>
  </si>
  <si>
    <t>520</t>
  </si>
  <si>
    <t>Serves students who have not yet entered middle/junior high school</t>
  </si>
  <si>
    <t>Middle School / Junior High School</t>
  </si>
  <si>
    <t>Serves students who have completed elementary school</t>
  </si>
  <si>
    <t>525</t>
  </si>
  <si>
    <t>OFFICE</t>
  </si>
  <si>
    <t>Automobile Related</t>
  </si>
  <si>
    <t>Gasoline/Service Station</t>
  </si>
  <si>
    <t>944</t>
  </si>
  <si>
    <t>Gasoline sales without convenience store or car wash; may include repair</t>
  </si>
  <si>
    <t>Gasoline/Service Station w/ Conv Market and Car Wash</t>
  </si>
  <si>
    <t>946</t>
  </si>
  <si>
    <t>Gasoline sales with convenience store and car washes where the primary business is gasoline sales</t>
  </si>
  <si>
    <t>Dining</t>
  </si>
  <si>
    <t>Fast Food Restaurant with Drive-Thru Window</t>
  </si>
  <si>
    <t>934</t>
  </si>
  <si>
    <t>High-turnover fast food restaurant for carry-out and eat-in customers with a drive-thru window</t>
  </si>
  <si>
    <t>Fast Food Restaurant without Drive-Thru Window</t>
  </si>
  <si>
    <t>High Turnover (Sit-Down) Restaurant</t>
  </si>
  <si>
    <t>Quality Restaurant</t>
  </si>
  <si>
    <t>931</t>
  </si>
  <si>
    <t>Restaurants with turnover rates of one hour or longer; typically require reservations</t>
  </si>
  <si>
    <t>Other Retail</t>
  </si>
  <si>
    <t>Pharmacy/Drugstore w/o Drive-Thru Window</t>
  </si>
  <si>
    <t>880</t>
  </si>
  <si>
    <t>Facilities that primarily sell prescription and non-prescription drugs without a drive-through window</t>
  </si>
  <si>
    <t>Pharmacy/Drugstore w/ Drive-Thru Window</t>
  </si>
  <si>
    <t>Shopping Center (&gt;150k)</t>
  </si>
  <si>
    <t>Integrated group of commercial establishments; planning, owned, and managed as a unit (&gt;150k)</t>
  </si>
  <si>
    <t>Shopping Plaza (40-150k)</t>
  </si>
  <si>
    <t>821</t>
  </si>
  <si>
    <t>Integrated group of commercial establishments; planning, owned, and managed as a unit (40-150k)</t>
  </si>
  <si>
    <t>Strip Retail Plaza (&lt;40k)</t>
  </si>
  <si>
    <t>822</t>
  </si>
  <si>
    <t>Integrated group of commercial establishments; planning, owned, and managed as a unit (&lt;40k)</t>
  </si>
  <si>
    <t>Toy/Children's Superstore</t>
  </si>
  <si>
    <t>864</t>
  </si>
  <si>
    <t>Businesses specializing in child-oriented merchandise</t>
  </si>
  <si>
    <t>Department Store</t>
  </si>
  <si>
    <t>875</t>
  </si>
  <si>
    <t>Free-standing stores that specialize in the sale of apparel, footwear, bedding, home products, jewelry, etc.</t>
  </si>
  <si>
    <t>Senior Adult Housing-Single-Family</t>
  </si>
  <si>
    <t>Senior Adult Housing-Multifamily</t>
  </si>
  <si>
    <t>Movie Theater</t>
  </si>
  <si>
    <t>Middle School/Junior High School</t>
  </si>
  <si>
    <t>Automobile Sales (New)</t>
  </si>
  <si>
    <t>840</t>
  </si>
  <si>
    <t>Fine Dining Restaurant</t>
  </si>
  <si>
    <t>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</si>
</sst>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_(&quot;$&quot;* #,##0_);_(&quot;$&quot;* \(#,##0\);_(&quot;$&quot;* &quot;-&quot;??_);_(@_)"/>
  </numFmts>
  <fonts count="29">
    <font>
      <sz val="11"/>
      <color theme="1"/>
      <name val="Calibri"/>
      <family val="2"/>
      <scheme val="minor"/>
    </font>
    <font>
      <sz val="10"/>
      <name val="Arial"/>
      <family val="2"/>
    </font>
    <font>
      <sz val="10"/>
      <name val="Times New Roman"/>
      <family val="1"/>
    </font>
    <font>
      <b/>
      <sz val="16"/>
      <name val="Times New Roman"/>
      <family val="1"/>
    </font>
    <font>
      <b/>
      <sz val="10"/>
      <name val="Times New Roman"/>
      <family val="1"/>
    </font>
    <font>
      <b/>
      <sz val="8"/>
      <name val="Times New Roman"/>
      <family val="1"/>
    </font>
    <font>
      <sz val="8"/>
      <name val="Times New Roman"/>
      <family val="1"/>
    </font>
    <font>
      <sz val="10"/>
      <name val="Arial"/>
      <family val="2"/>
    </font>
    <font>
      <b/>
      <sz val="18"/>
      <name val="Arial"/>
      <family val="2"/>
    </font>
    <font>
      <u/>
      <sz val="10"/>
      <color indexed="12"/>
      <name val="Arial"/>
      <family val="2"/>
    </font>
    <font>
      <b/>
      <sz val="12"/>
      <name val="Arial"/>
      <family val="2"/>
    </font>
    <font>
      <b/>
      <sz val="10"/>
      <name val="Arial"/>
      <family val="2"/>
    </font>
    <font>
      <i/>
      <sz val="7"/>
      <name val="Arial"/>
      <family val="2"/>
    </font>
    <font>
      <i/>
      <sz val="9"/>
      <color rgb="FFFF0000"/>
      <name val="Arial"/>
      <family val="2"/>
    </font>
    <font>
      <i/>
      <sz val="9"/>
      <name val="Arial"/>
      <family val="2"/>
    </font>
    <font>
      <b/>
      <u/>
      <sz val="10"/>
      <name val="Arial"/>
      <family val="2"/>
    </font>
    <font>
      <b/>
      <i/>
      <sz val="9"/>
      <color rgb="FFFF0000"/>
      <name val="Arial"/>
      <family val="2"/>
    </font>
    <font>
      <b/>
      <sz val="11"/>
      <name val="Arial"/>
      <family val="2"/>
    </font>
    <font>
      <sz val="9"/>
      <name val="Arial"/>
      <family val="2"/>
    </font>
    <font>
      <b/>
      <i/>
      <sz val="9"/>
      <name val="Arial"/>
      <family val="2"/>
    </font>
    <font>
      <b/>
      <i/>
      <sz val="10"/>
      <color rgb="FFFF0000"/>
      <name val="Arial"/>
      <family val="2"/>
    </font>
    <font>
      <sz val="8"/>
      <name val="Arial"/>
      <family val="2"/>
    </font>
    <font>
      <sz val="12"/>
      <name val="Arial"/>
      <family val="2"/>
    </font>
    <font>
      <b/>
      <sz val="9"/>
      <name val="Arial"/>
      <family val="2"/>
    </font>
    <font>
      <b/>
      <sz val="14"/>
      <name val="Arial"/>
      <family val="2"/>
    </font>
    <font>
      <i/>
      <sz val="8"/>
      <name val="Arial"/>
      <family val="2"/>
    </font>
    <font>
      <sz val="9"/>
      <color indexed="81"/>
      <name val="Tahoma"/>
      <charset val="1"/>
    </font>
    <font>
      <b/>
      <sz val="9"/>
      <color indexed="81"/>
      <name val="Tahoma"/>
      <charset val="1"/>
    </font>
    <font>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s>
  <borders count="9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right style="thin">
        <color indexed="64"/>
      </right>
      <top/>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medium">
        <color auto="1"/>
      </left>
      <right style="thin">
        <color auto="1"/>
      </right>
      <top style="hair">
        <color auto="1"/>
      </top>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style="thin">
        <color indexed="64"/>
      </left>
      <right/>
      <top style="hair">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7" fillId="0" borderId="0"/>
    <xf numFmtId="0" fontId="9" fillId="0" borderId="0" applyNumberFormat="0" applyFill="0" applyBorder="0" applyAlignment="0" applyProtection="0">
      <alignment vertical="top"/>
      <protection locked="0"/>
    </xf>
    <xf numFmtId="44" fontId="1" fillId="0" borderId="0" applyFont="0" applyFill="0" applyBorder="0" applyAlignment="0" applyProtection="0"/>
    <xf numFmtId="9" fontId="1" fillId="0" borderId="0" applyFont="0" applyFill="0" applyBorder="0" applyAlignment="0" applyProtection="0"/>
    <xf numFmtId="44" fontId="28" fillId="0" borderId="0" applyFont="0" applyFill="0" applyBorder="0" applyAlignment="0" applyProtection="0"/>
  </cellStyleXfs>
  <cellXfs count="414">
    <xf numFmtId="0" fontId="0" fillId="0" borderId="0" xfId="0"/>
    <xf numFmtId="0" fontId="2" fillId="2" borderId="0" xfId="1" applyFont="1" applyFill="1"/>
    <xf numFmtId="49" fontId="2" fillId="2" borderId="0" xfId="1" applyNumberFormat="1" applyFont="1" applyFill="1" applyAlignment="1">
      <alignment horizontal="center"/>
    </xf>
    <xf numFmtId="0" fontId="2" fillId="2" borderId="0" xfId="1" applyFont="1" applyFill="1" applyAlignment="1">
      <alignment horizontal="center"/>
    </xf>
    <xf numFmtId="2" fontId="2" fillId="2" borderId="0" xfId="1" applyNumberFormat="1" applyFont="1" applyFill="1" applyAlignment="1">
      <alignment horizontal="center"/>
    </xf>
    <xf numFmtId="9" fontId="2" fillId="2" borderId="0" xfId="1" applyNumberFormat="1" applyFont="1" applyFill="1" applyAlignment="1">
      <alignment horizontal="center"/>
    </xf>
    <xf numFmtId="0" fontId="2" fillId="0" borderId="0" xfId="1" applyFont="1"/>
    <xf numFmtId="0" fontId="4" fillId="2" borderId="0" xfId="1" applyFont="1" applyFill="1" applyAlignment="1">
      <alignment horizontal="center" vertical="center"/>
    </xf>
    <xf numFmtId="49" fontId="4" fillId="2" borderId="5" xfId="1" applyNumberFormat="1"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9" fontId="4" fillId="2" borderId="5" xfId="1" applyNumberFormat="1" applyFont="1" applyFill="1" applyBorder="1" applyAlignment="1">
      <alignment horizontal="center" vertical="center" wrapText="1"/>
    </xf>
    <xf numFmtId="2" fontId="4" fillId="3" borderId="6" xfId="1" applyNumberFormat="1" applyFont="1" applyFill="1" applyBorder="1" applyAlignment="1">
      <alignment horizontal="center" vertical="center" wrapText="1"/>
    </xf>
    <xf numFmtId="2" fontId="4" fillId="2" borderId="0" xfId="1" applyNumberFormat="1" applyFont="1" applyFill="1" applyBorder="1" applyAlignment="1">
      <alignment horizontal="center" vertical="center" wrapText="1"/>
    </xf>
    <xf numFmtId="0" fontId="4" fillId="0" borderId="0" xfId="1" applyFont="1" applyAlignment="1">
      <alignment horizontal="center" vertical="center"/>
    </xf>
    <xf numFmtId="2" fontId="4" fillId="2" borderId="11" xfId="1" applyNumberFormat="1" applyFont="1" applyFill="1" applyBorder="1" applyAlignment="1">
      <alignment horizontal="center" vertical="center" wrapText="1"/>
    </xf>
    <xf numFmtId="2" fontId="4" fillId="3" borderId="12" xfId="1" applyNumberFormat="1" applyFont="1" applyFill="1" applyBorder="1" applyAlignment="1">
      <alignment horizontal="center" vertical="center" wrapText="1"/>
    </xf>
    <xf numFmtId="0" fontId="4" fillId="2" borderId="15" xfId="2" applyFont="1" applyFill="1" applyBorder="1"/>
    <xf numFmtId="0" fontId="2" fillId="2" borderId="9" xfId="2" applyFont="1" applyFill="1" applyBorder="1"/>
    <xf numFmtId="49" fontId="2" fillId="2" borderId="9" xfId="3" applyNumberFormat="1" applyFont="1" applyFill="1" applyBorder="1" applyAlignment="1">
      <alignment horizontal="center"/>
    </xf>
    <xf numFmtId="0" fontId="2" fillId="2" borderId="9" xfId="1" applyFont="1" applyFill="1" applyBorder="1"/>
    <xf numFmtId="0" fontId="2" fillId="2" borderId="9" xfId="4" applyFont="1" applyFill="1" applyBorder="1" applyAlignment="1">
      <alignment horizontal="center"/>
    </xf>
    <xf numFmtId="2" fontId="2" fillId="2" borderId="9" xfId="4" applyNumberFormat="1" applyFont="1" applyFill="1" applyBorder="1" applyAlignment="1">
      <alignment horizontal="center"/>
    </xf>
    <xf numFmtId="9" fontId="2" fillId="2" borderId="9" xfId="1" applyNumberFormat="1" applyFont="1" applyFill="1" applyBorder="1" applyAlignment="1">
      <alignment horizontal="center"/>
    </xf>
    <xf numFmtId="0" fontId="2" fillId="2" borderId="9" xfId="1" applyFont="1" applyFill="1" applyBorder="1" applyAlignment="1">
      <alignment horizontal="center"/>
    </xf>
    <xf numFmtId="2" fontId="2" fillId="2" borderId="9" xfId="1" applyNumberFormat="1" applyFont="1" applyFill="1" applyBorder="1" applyAlignment="1">
      <alignment horizontal="center"/>
    </xf>
    <xf numFmtId="2" fontId="2" fillId="2" borderId="9" xfId="5" applyNumberFormat="1" applyFont="1" applyFill="1" applyBorder="1" applyAlignment="1">
      <alignment horizontal="center"/>
    </xf>
    <xf numFmtId="2" fontId="2" fillId="2" borderId="10" xfId="1" applyNumberFormat="1" applyFont="1" applyFill="1" applyBorder="1" applyAlignment="1">
      <alignment horizontal="center"/>
    </xf>
    <xf numFmtId="0" fontId="2" fillId="3" borderId="16" xfId="1" applyFont="1" applyFill="1" applyBorder="1" applyAlignment="1">
      <alignment horizontal="center"/>
    </xf>
    <xf numFmtId="0" fontId="2" fillId="2" borderId="0" xfId="1" applyFont="1" applyFill="1" applyBorder="1" applyAlignment="1">
      <alignment horizontal="center"/>
    </xf>
    <xf numFmtId="0" fontId="2" fillId="2" borderId="17" xfId="2" applyFont="1" applyFill="1" applyBorder="1"/>
    <xf numFmtId="0" fontId="2" fillId="2" borderId="18" xfId="2" applyFont="1" applyFill="1" applyBorder="1"/>
    <xf numFmtId="0" fontId="2" fillId="2" borderId="19" xfId="2" applyFont="1" applyFill="1" applyBorder="1"/>
    <xf numFmtId="49" fontId="2" fillId="2" borderId="20" xfId="3" applyNumberFormat="1" applyFont="1" applyFill="1" applyBorder="1" applyAlignment="1">
      <alignment horizontal="center"/>
    </xf>
    <xf numFmtId="0" fontId="2" fillId="2" borderId="20" xfId="1" applyFont="1" applyFill="1" applyBorder="1"/>
    <xf numFmtId="0" fontId="2" fillId="2" borderId="20" xfId="4" applyFont="1" applyFill="1" applyBorder="1" applyAlignment="1">
      <alignment horizontal="center"/>
    </xf>
    <xf numFmtId="2" fontId="2" fillId="2" borderId="20" xfId="4" applyNumberFormat="1" applyFont="1" applyFill="1" applyBorder="1" applyAlignment="1">
      <alignment horizontal="center"/>
    </xf>
    <xf numFmtId="9" fontId="2" fillId="2" borderId="20" xfId="1" applyNumberFormat="1" applyFont="1" applyFill="1" applyBorder="1" applyAlignment="1">
      <alignment horizontal="center"/>
    </xf>
    <xf numFmtId="0" fontId="2" fillId="2" borderId="20" xfId="1" applyFont="1" applyFill="1" applyBorder="1" applyAlignment="1">
      <alignment horizontal="center"/>
    </xf>
    <xf numFmtId="2" fontId="2" fillId="2" borderId="20" xfId="1" applyNumberFormat="1" applyFont="1" applyFill="1" applyBorder="1" applyAlignment="1">
      <alignment horizontal="center"/>
    </xf>
    <xf numFmtId="2" fontId="2" fillId="2" borderId="20" xfId="5" applyNumberFormat="1" applyFont="1" applyFill="1" applyBorder="1" applyAlignment="1">
      <alignment horizontal="center"/>
    </xf>
    <xf numFmtId="2" fontId="2" fillId="2" borderId="21" xfId="1" applyNumberFormat="1" applyFont="1" applyFill="1" applyBorder="1" applyAlignment="1">
      <alignment horizontal="center"/>
    </xf>
    <xf numFmtId="2" fontId="2" fillId="3" borderId="22" xfId="1" applyNumberFormat="1" applyFont="1" applyFill="1" applyBorder="1" applyAlignment="1">
      <alignment horizontal="center"/>
    </xf>
    <xf numFmtId="2" fontId="2" fillId="2" borderId="0" xfId="1" applyNumberFormat="1" applyFont="1" applyFill="1" applyBorder="1" applyAlignment="1">
      <alignment horizontal="center"/>
    </xf>
    <xf numFmtId="0" fontId="2" fillId="2" borderId="24" xfId="2" applyFont="1" applyFill="1" applyBorder="1"/>
    <xf numFmtId="49" fontId="2" fillId="2" borderId="25" xfId="3" applyNumberFormat="1" applyFont="1" applyFill="1" applyBorder="1" applyAlignment="1">
      <alignment horizontal="center"/>
    </xf>
    <xf numFmtId="0" fontId="2" fillId="2" borderId="25" xfId="1" applyFont="1" applyFill="1" applyBorder="1"/>
    <xf numFmtId="0" fontId="2" fillId="2" borderId="25" xfId="4" applyFont="1" applyFill="1" applyBorder="1" applyAlignment="1">
      <alignment horizontal="center"/>
    </xf>
    <xf numFmtId="2" fontId="2" fillId="2" borderId="25" xfId="4" applyNumberFormat="1" applyFont="1" applyFill="1" applyBorder="1" applyAlignment="1">
      <alignment horizontal="center"/>
    </xf>
    <xf numFmtId="9" fontId="2" fillId="2" borderId="25" xfId="1" applyNumberFormat="1" applyFont="1" applyFill="1" applyBorder="1" applyAlignment="1">
      <alignment horizontal="center"/>
    </xf>
    <xf numFmtId="0" fontId="2" fillId="2" borderId="25" xfId="1" applyFont="1" applyFill="1" applyBorder="1" applyAlignment="1">
      <alignment horizontal="center"/>
    </xf>
    <xf numFmtId="2" fontId="2" fillId="2" borderId="25" xfId="1" applyNumberFormat="1" applyFont="1" applyFill="1" applyBorder="1" applyAlignment="1">
      <alignment horizontal="center"/>
    </xf>
    <xf numFmtId="2" fontId="2" fillId="2" borderId="25" xfId="5" applyNumberFormat="1" applyFont="1" applyFill="1" applyBorder="1" applyAlignment="1">
      <alignment horizontal="center"/>
    </xf>
    <xf numFmtId="2" fontId="2" fillId="2" borderId="26" xfId="1" applyNumberFormat="1" applyFont="1" applyFill="1" applyBorder="1" applyAlignment="1">
      <alignment horizontal="center"/>
    </xf>
    <xf numFmtId="2" fontId="2" fillId="3" borderId="27" xfId="1" applyNumberFormat="1" applyFont="1" applyFill="1" applyBorder="1" applyAlignment="1">
      <alignment horizontal="center"/>
    </xf>
    <xf numFmtId="0" fontId="2" fillId="2" borderId="8" xfId="2" applyFont="1" applyFill="1" applyBorder="1"/>
    <xf numFmtId="0" fontId="2" fillId="2" borderId="28" xfId="2" applyFont="1" applyFill="1" applyBorder="1"/>
    <xf numFmtId="2" fontId="2" fillId="3" borderId="12" xfId="1" applyNumberFormat="1" applyFont="1" applyFill="1" applyBorder="1" applyAlignment="1">
      <alignment horizontal="center"/>
    </xf>
    <xf numFmtId="0" fontId="2" fillId="2" borderId="29" xfId="2" applyFont="1" applyFill="1" applyBorder="1"/>
    <xf numFmtId="0" fontId="2" fillId="2" borderId="30" xfId="2" applyFont="1" applyFill="1" applyBorder="1"/>
    <xf numFmtId="49" fontId="2" fillId="2" borderId="31" xfId="3" applyNumberFormat="1" applyFont="1" applyFill="1" applyBorder="1" applyAlignment="1">
      <alignment horizontal="center"/>
    </xf>
    <xf numFmtId="0" fontId="2" fillId="2" borderId="31" xfId="1" applyFont="1" applyFill="1" applyBorder="1"/>
    <xf numFmtId="0" fontId="2" fillId="2" borderId="31" xfId="4" applyFont="1" applyFill="1" applyBorder="1" applyAlignment="1">
      <alignment horizontal="center"/>
    </xf>
    <xf numFmtId="2" fontId="2" fillId="2" borderId="31" xfId="4" applyNumberFormat="1" applyFont="1" applyFill="1" applyBorder="1" applyAlignment="1">
      <alignment horizontal="center"/>
    </xf>
    <xf numFmtId="9" fontId="2" fillId="2" borderId="31" xfId="1" applyNumberFormat="1" applyFont="1" applyFill="1" applyBorder="1" applyAlignment="1">
      <alignment horizontal="center"/>
    </xf>
    <xf numFmtId="0" fontId="2" fillId="2" borderId="31" xfId="1" applyFont="1" applyFill="1" applyBorder="1" applyAlignment="1">
      <alignment horizontal="center"/>
    </xf>
    <xf numFmtId="2" fontId="2" fillId="2" borderId="31" xfId="1" applyNumberFormat="1" applyFont="1" applyFill="1" applyBorder="1" applyAlignment="1">
      <alignment horizontal="center"/>
    </xf>
    <xf numFmtId="2" fontId="2" fillId="2" borderId="31" xfId="5" applyNumberFormat="1" applyFont="1" applyFill="1" applyBorder="1" applyAlignment="1">
      <alignment horizontal="center"/>
    </xf>
    <xf numFmtId="2" fontId="2" fillId="2" borderId="32" xfId="1" applyNumberFormat="1" applyFont="1" applyFill="1" applyBorder="1" applyAlignment="1">
      <alignment horizontal="center"/>
    </xf>
    <xf numFmtId="2" fontId="2" fillId="3" borderId="33" xfId="1" applyNumberFormat="1" applyFont="1" applyFill="1" applyBorder="1" applyAlignment="1">
      <alignment horizontal="center"/>
    </xf>
    <xf numFmtId="0" fontId="4" fillId="2" borderId="7" xfId="2" applyFont="1" applyFill="1" applyBorder="1"/>
    <xf numFmtId="0" fontId="2" fillId="2" borderId="34" xfId="2" applyFont="1" applyFill="1" applyBorder="1"/>
    <xf numFmtId="0" fontId="2" fillId="2" borderId="35" xfId="2" applyFont="1" applyFill="1" applyBorder="1"/>
    <xf numFmtId="49" fontId="2" fillId="2" borderId="36" xfId="3" applyNumberFormat="1" applyFont="1" applyFill="1" applyBorder="1" applyAlignment="1">
      <alignment horizontal="center"/>
    </xf>
    <xf numFmtId="0" fontId="2" fillId="2" borderId="36" xfId="1" applyFont="1" applyFill="1" applyBorder="1"/>
    <xf numFmtId="0" fontId="2" fillId="2" borderId="36" xfId="4" applyFont="1" applyFill="1" applyBorder="1" applyAlignment="1">
      <alignment horizontal="center"/>
    </xf>
    <xf numFmtId="2" fontId="2" fillId="2" borderId="36" xfId="4" applyNumberFormat="1" applyFont="1" applyFill="1" applyBorder="1" applyAlignment="1">
      <alignment horizontal="center"/>
    </xf>
    <xf numFmtId="9" fontId="2" fillId="2" borderId="36" xfId="1" applyNumberFormat="1" applyFont="1" applyFill="1" applyBorder="1" applyAlignment="1">
      <alignment horizontal="center"/>
    </xf>
    <xf numFmtId="0" fontId="2" fillId="2" borderId="36" xfId="1" applyFont="1" applyFill="1" applyBorder="1" applyAlignment="1">
      <alignment horizontal="center"/>
    </xf>
    <xf numFmtId="2" fontId="2" fillId="2" borderId="36" xfId="1" applyNumberFormat="1" applyFont="1" applyFill="1" applyBorder="1" applyAlignment="1">
      <alignment horizontal="center"/>
    </xf>
    <xf numFmtId="2" fontId="2" fillId="2" borderId="36" xfId="5" applyNumberFormat="1" applyFont="1" applyFill="1" applyBorder="1" applyAlignment="1">
      <alignment horizontal="center"/>
    </xf>
    <xf numFmtId="2" fontId="2" fillId="0" borderId="20" xfId="1" applyNumberFormat="1" applyFont="1" applyFill="1" applyBorder="1" applyAlignment="1">
      <alignment horizontal="center"/>
    </xf>
    <xf numFmtId="2" fontId="2" fillId="0" borderId="31" xfId="1" applyNumberFormat="1" applyFont="1" applyFill="1" applyBorder="1" applyAlignment="1">
      <alignment horizontal="center"/>
    </xf>
    <xf numFmtId="2" fontId="2" fillId="3" borderId="37" xfId="1" applyNumberFormat="1" applyFont="1" applyFill="1" applyBorder="1" applyAlignment="1">
      <alignment horizontal="center"/>
    </xf>
    <xf numFmtId="0" fontId="4" fillId="2" borderId="38" xfId="2" applyFont="1" applyFill="1" applyBorder="1"/>
    <xf numFmtId="0" fontId="2" fillId="2" borderId="39" xfId="2" applyFont="1" applyFill="1" applyBorder="1"/>
    <xf numFmtId="0" fontId="2" fillId="2" borderId="40" xfId="2" applyFont="1" applyFill="1" applyBorder="1"/>
    <xf numFmtId="49" fontId="2" fillId="2" borderId="41" xfId="3" applyNumberFormat="1" applyFont="1" applyFill="1" applyBorder="1" applyAlignment="1">
      <alignment horizontal="center"/>
    </xf>
    <xf numFmtId="0" fontId="2" fillId="2" borderId="41" xfId="1" applyFont="1" applyFill="1" applyBorder="1"/>
    <xf numFmtId="0" fontId="2" fillId="2" borderId="41" xfId="4" applyFont="1" applyFill="1" applyBorder="1" applyAlignment="1">
      <alignment horizontal="center"/>
    </xf>
    <xf numFmtId="2" fontId="2" fillId="2" borderId="41" xfId="4" applyNumberFormat="1" applyFont="1" applyFill="1" applyBorder="1" applyAlignment="1">
      <alignment horizontal="center"/>
    </xf>
    <xf numFmtId="9" fontId="2" fillId="2" borderId="41" xfId="1" applyNumberFormat="1" applyFont="1" applyFill="1" applyBorder="1" applyAlignment="1">
      <alignment horizontal="center"/>
    </xf>
    <xf numFmtId="0" fontId="2" fillId="2" borderId="41" xfId="1" applyFont="1" applyFill="1" applyBorder="1" applyAlignment="1">
      <alignment horizontal="center"/>
    </xf>
    <xf numFmtId="2" fontId="2" fillId="2" borderId="41" xfId="1" applyNumberFormat="1" applyFont="1" applyFill="1" applyBorder="1" applyAlignment="1">
      <alignment horizontal="center"/>
    </xf>
    <xf numFmtId="2" fontId="2" fillId="2" borderId="41" xfId="5" applyNumberFormat="1" applyFont="1" applyFill="1" applyBorder="1" applyAlignment="1">
      <alignment horizontal="center"/>
    </xf>
    <xf numFmtId="2" fontId="2" fillId="2" borderId="42" xfId="1" applyNumberFormat="1" applyFont="1" applyFill="1" applyBorder="1" applyAlignment="1">
      <alignment horizontal="center"/>
    </xf>
    <xf numFmtId="2" fontId="2" fillId="3" borderId="43" xfId="1" applyNumberFormat="1" applyFont="1" applyFill="1" applyBorder="1" applyAlignment="1">
      <alignment horizontal="center"/>
    </xf>
    <xf numFmtId="0" fontId="4" fillId="2" borderId="29" xfId="2" applyFont="1" applyFill="1" applyBorder="1"/>
    <xf numFmtId="0" fontId="4" fillId="2" borderId="39" xfId="2" applyFont="1" applyFill="1" applyBorder="1"/>
    <xf numFmtId="0" fontId="2" fillId="0" borderId="41" xfId="1" applyFont="1" applyBorder="1"/>
    <xf numFmtId="2" fontId="2" fillId="3" borderId="44" xfId="1" applyNumberFormat="1" applyFont="1" applyFill="1" applyBorder="1" applyAlignment="1">
      <alignment horizontal="center"/>
    </xf>
    <xf numFmtId="2" fontId="2" fillId="0" borderId="25" xfId="1" applyNumberFormat="1" applyFont="1" applyFill="1" applyBorder="1" applyAlignment="1">
      <alignment horizontal="center"/>
    </xf>
    <xf numFmtId="0" fontId="2" fillId="2" borderId="11" xfId="1" applyFont="1" applyFill="1" applyBorder="1"/>
    <xf numFmtId="0" fontId="2" fillId="2" borderId="0" xfId="2" applyFont="1" applyFill="1" applyBorder="1"/>
    <xf numFmtId="0" fontId="2" fillId="2" borderId="45" xfId="2" applyFont="1" applyFill="1" applyBorder="1"/>
    <xf numFmtId="49" fontId="2" fillId="2" borderId="11" xfId="3" applyNumberFormat="1" applyFont="1" applyFill="1" applyBorder="1" applyAlignment="1">
      <alignment horizontal="center"/>
    </xf>
    <xf numFmtId="2" fontId="2" fillId="2" borderId="11" xfId="4" applyNumberFormat="1" applyFont="1" applyFill="1" applyBorder="1" applyAlignment="1">
      <alignment horizontal="center"/>
    </xf>
    <xf numFmtId="9" fontId="2" fillId="2" borderId="11" xfId="1" applyNumberFormat="1" applyFont="1" applyFill="1" applyBorder="1" applyAlignment="1">
      <alignment horizontal="center"/>
    </xf>
    <xf numFmtId="0" fontId="2" fillId="2" borderId="11" xfId="1" applyFont="1" applyFill="1" applyBorder="1" applyAlignment="1">
      <alignment horizontal="center"/>
    </xf>
    <xf numFmtId="2" fontId="2" fillId="2" borderId="11" xfId="1" applyNumberFormat="1" applyFont="1" applyFill="1" applyBorder="1" applyAlignment="1">
      <alignment horizontal="center"/>
    </xf>
    <xf numFmtId="0" fontId="2" fillId="0" borderId="31" xfId="1" applyFont="1" applyBorder="1"/>
    <xf numFmtId="0" fontId="2" fillId="0" borderId="20" xfId="1" applyFont="1" applyBorder="1"/>
    <xf numFmtId="0" fontId="5" fillId="2" borderId="0" xfId="1" applyFont="1" applyFill="1" applyAlignment="1">
      <alignment horizontal="left"/>
    </xf>
    <xf numFmtId="2" fontId="6" fillId="2" borderId="0" xfId="1" applyNumberFormat="1" applyFont="1" applyFill="1" applyAlignment="1">
      <alignment horizontal="left"/>
    </xf>
    <xf numFmtId="0" fontId="6" fillId="2" borderId="0" xfId="1" applyFont="1" applyFill="1" applyAlignment="1">
      <alignment horizontal="left"/>
    </xf>
    <xf numFmtId="49" fontId="2" fillId="0" borderId="0" xfId="1" applyNumberFormat="1" applyFont="1" applyAlignment="1">
      <alignment horizontal="center"/>
    </xf>
    <xf numFmtId="0" fontId="2" fillId="0" borderId="0" xfId="1" applyFont="1" applyAlignment="1">
      <alignment horizontal="center"/>
    </xf>
    <xf numFmtId="2" fontId="2" fillId="0" borderId="0" xfId="1" applyNumberFormat="1" applyFont="1" applyAlignment="1">
      <alignment horizontal="center"/>
    </xf>
    <xf numFmtId="9" fontId="2" fillId="0" borderId="0" xfId="1" applyNumberFormat="1" applyFont="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2" fillId="2" borderId="11" xfId="4" applyFont="1" applyFill="1" applyBorder="1" applyAlignment="1">
      <alignment horizontal="center"/>
    </xf>
    <xf numFmtId="2" fontId="2" fillId="2" borderId="50" xfId="1" applyNumberFormat="1" applyFont="1" applyFill="1" applyBorder="1" applyAlignment="1">
      <alignment horizontal="center"/>
    </xf>
    <xf numFmtId="0" fontId="2" fillId="2" borderId="48" xfId="2" applyFont="1" applyFill="1" applyBorder="1"/>
    <xf numFmtId="0" fontId="2" fillId="2" borderId="15" xfId="2" applyFont="1" applyFill="1" applyBorder="1"/>
    <xf numFmtId="0" fontId="2" fillId="2" borderId="47" xfId="2" applyFont="1" applyFill="1" applyBorder="1"/>
    <xf numFmtId="0" fontId="2" fillId="2" borderId="49" xfId="2" applyFont="1" applyFill="1" applyBorder="1"/>
    <xf numFmtId="0" fontId="2" fillId="2" borderId="51" xfId="2" applyFont="1" applyFill="1" applyBorder="1"/>
    <xf numFmtId="0" fontId="2" fillId="2" borderId="52" xfId="2" applyFont="1" applyFill="1" applyBorder="1"/>
    <xf numFmtId="0" fontId="7" fillId="2" borderId="53" xfId="6" applyFill="1" applyBorder="1" applyProtection="1"/>
    <xf numFmtId="0" fontId="7" fillId="2" borderId="54" xfId="6" applyFill="1" applyBorder="1" applyProtection="1"/>
    <xf numFmtId="0" fontId="7" fillId="5" borderId="55" xfId="6" applyFill="1" applyBorder="1" applyProtection="1"/>
    <xf numFmtId="0" fontId="1" fillId="6" borderId="0" xfId="6" applyFont="1" applyFill="1" applyProtection="1"/>
    <xf numFmtId="0" fontId="7" fillId="0" borderId="0" xfId="6" applyProtection="1"/>
    <xf numFmtId="0" fontId="8" fillId="2" borderId="56" xfId="6" applyFont="1" applyFill="1" applyBorder="1" applyAlignment="1" applyProtection="1">
      <alignment vertical="center"/>
    </xf>
    <xf numFmtId="0" fontId="7" fillId="2" borderId="0" xfId="6" applyFill="1" applyAlignment="1" applyProtection="1"/>
    <xf numFmtId="0" fontId="7" fillId="5" borderId="57" xfId="6" applyFill="1" applyBorder="1" applyAlignment="1" applyProtection="1">
      <alignment vertical="center"/>
    </xf>
    <xf numFmtId="0" fontId="9" fillId="2" borderId="0" xfId="7" applyFill="1" applyBorder="1" applyAlignment="1" applyProtection="1">
      <alignment horizontal="right" vertical="center"/>
      <protection locked="0"/>
    </xf>
    <xf numFmtId="0" fontId="1" fillId="0" borderId="0" xfId="6" applyFont="1" applyProtection="1"/>
    <xf numFmtId="0" fontId="7" fillId="5" borderId="56" xfId="6" applyFill="1" applyBorder="1" applyAlignment="1" applyProtection="1">
      <alignment vertical="center"/>
    </xf>
    <xf numFmtId="0" fontId="7" fillId="5" borderId="0" xfId="6" applyFill="1" applyBorder="1" applyAlignment="1" applyProtection="1">
      <alignment vertical="center"/>
    </xf>
    <xf numFmtId="0" fontId="10" fillId="5" borderId="0" xfId="6" applyFont="1" applyFill="1" applyBorder="1" applyAlignment="1" applyProtection="1">
      <alignment horizontal="right" vertical="center"/>
    </xf>
    <xf numFmtId="0" fontId="1" fillId="6" borderId="0" xfId="6" applyFont="1" applyFill="1" applyAlignment="1" applyProtection="1">
      <alignment vertical="center"/>
    </xf>
    <xf numFmtId="0" fontId="7" fillId="0" borderId="0" xfId="6" applyAlignment="1" applyProtection="1">
      <alignment vertical="center"/>
    </xf>
    <xf numFmtId="0" fontId="7" fillId="5" borderId="0" xfId="6" applyFill="1" applyAlignment="1" applyProtection="1">
      <alignment vertical="center"/>
    </xf>
    <xf numFmtId="0" fontId="7" fillId="5" borderId="0" xfId="6" applyFill="1" applyBorder="1" applyAlignment="1" applyProtection="1">
      <alignment horizontal="left" vertical="center"/>
    </xf>
    <xf numFmtId="0" fontId="12" fillId="5" borderId="0" xfId="6" applyFont="1" applyFill="1" applyBorder="1" applyAlignment="1" applyProtection="1">
      <alignment horizontal="right"/>
    </xf>
    <xf numFmtId="0" fontId="12" fillId="5" borderId="0" xfId="6" applyFont="1" applyFill="1" applyBorder="1" applyAlignment="1" applyProtection="1">
      <alignment horizontal="right" vertical="center"/>
    </xf>
    <xf numFmtId="0" fontId="11" fillId="5" borderId="0" xfId="6" applyFont="1" applyFill="1" applyBorder="1" applyAlignment="1" applyProtection="1">
      <alignment horizontal="right" vertical="center"/>
    </xf>
    <xf numFmtId="14" fontId="1" fillId="7" borderId="60" xfId="6" applyNumberFormat="1" applyFont="1" applyFill="1" applyBorder="1" applyAlignment="1" applyProtection="1">
      <alignment horizontal="center" vertical="center"/>
      <protection locked="0"/>
    </xf>
    <xf numFmtId="0" fontId="7" fillId="5" borderId="0" xfId="6" applyNumberFormat="1" applyFill="1" applyBorder="1" applyAlignment="1" applyProtection="1">
      <alignment vertical="center"/>
    </xf>
    <xf numFmtId="0" fontId="1" fillId="7" borderId="60" xfId="6" applyFont="1" applyFill="1" applyBorder="1" applyAlignment="1" applyProtection="1">
      <alignment horizontal="center" vertical="center"/>
      <protection locked="0"/>
    </xf>
    <xf numFmtId="0" fontId="10" fillId="5" borderId="0" xfId="6" applyFont="1" applyFill="1" applyBorder="1" applyAlignment="1" applyProtection="1">
      <alignment vertical="center"/>
    </xf>
    <xf numFmtId="0" fontId="11" fillId="5" borderId="63" xfId="6" applyFont="1" applyFill="1" applyBorder="1" applyAlignment="1" applyProtection="1">
      <alignment horizontal="center" vertical="center" wrapText="1"/>
    </xf>
    <xf numFmtId="0" fontId="11" fillId="5" borderId="64" xfId="6" applyFont="1" applyFill="1" applyBorder="1" applyAlignment="1" applyProtection="1">
      <alignment horizontal="center" vertical="center" wrapText="1"/>
    </xf>
    <xf numFmtId="0" fontId="11" fillId="5" borderId="0" xfId="6" applyFont="1" applyFill="1" applyBorder="1" applyAlignment="1" applyProtection="1">
      <alignment vertical="center"/>
    </xf>
    <xf numFmtId="0" fontId="11" fillId="5" borderId="0" xfId="6" applyFont="1" applyFill="1" applyBorder="1" applyAlignment="1" applyProtection="1">
      <alignment horizontal="left" vertical="center"/>
    </xf>
    <xf numFmtId="0" fontId="11" fillId="5" borderId="0" xfId="6" applyFont="1" applyFill="1" applyBorder="1" applyAlignment="1" applyProtection="1">
      <alignment horizontal="center" vertical="center" wrapText="1"/>
    </xf>
    <xf numFmtId="0" fontId="17" fillId="5" borderId="64" xfId="6" applyFont="1" applyFill="1" applyBorder="1" applyAlignment="1" applyProtection="1">
      <alignment horizontal="center" vertical="center" wrapText="1"/>
    </xf>
    <xf numFmtId="0" fontId="18" fillId="7" borderId="60" xfId="6" applyFont="1" applyFill="1" applyBorder="1" applyAlignment="1" applyProtection="1">
      <alignment vertical="center"/>
      <protection locked="0"/>
    </xf>
    <xf numFmtId="44" fontId="7" fillId="5" borderId="63" xfId="6" applyNumberFormat="1" applyFill="1" applyBorder="1" applyAlignment="1" applyProtection="1">
      <alignment horizontal="center" vertical="center" wrapText="1"/>
    </xf>
    <xf numFmtId="44" fontId="7" fillId="5" borderId="0" xfId="6" applyNumberFormat="1" applyFill="1" applyBorder="1" applyAlignment="1" applyProtection="1">
      <alignment horizontal="center" vertical="center"/>
    </xf>
    <xf numFmtId="44" fontId="7" fillId="5" borderId="64" xfId="6" applyNumberFormat="1" applyFill="1" applyBorder="1" applyAlignment="1" applyProtection="1">
      <alignment horizontal="center" vertical="center" wrapText="1"/>
    </xf>
    <xf numFmtId="44" fontId="1" fillId="5" borderId="64" xfId="6" applyNumberFormat="1" applyFont="1" applyFill="1" applyBorder="1" applyAlignment="1" applyProtection="1">
      <alignment horizontal="center" vertical="center" wrapText="1"/>
    </xf>
    <xf numFmtId="0" fontId="7" fillId="7" borderId="60" xfId="6" applyFill="1" applyBorder="1" applyAlignment="1" applyProtection="1">
      <alignment horizontal="center" vertical="center"/>
      <protection locked="0"/>
    </xf>
    <xf numFmtId="44" fontId="7" fillId="5" borderId="65" xfId="6" applyNumberFormat="1" applyFill="1" applyBorder="1" applyAlignment="1" applyProtection="1">
      <alignment horizontal="center" vertical="center" wrapText="1"/>
    </xf>
    <xf numFmtId="44" fontId="7" fillId="5" borderId="8" xfId="6" applyNumberFormat="1" applyFill="1" applyBorder="1" applyAlignment="1" applyProtection="1">
      <alignment horizontal="center" vertical="center"/>
    </xf>
    <xf numFmtId="44" fontId="7" fillId="5" borderId="66" xfId="6" applyNumberFormat="1" applyFill="1" applyBorder="1" applyAlignment="1" applyProtection="1">
      <alignment horizontal="center" vertical="center" wrapText="1"/>
    </xf>
    <xf numFmtId="44" fontId="1" fillId="5" borderId="66" xfId="6" applyNumberFormat="1" applyFont="1" applyFill="1" applyBorder="1" applyAlignment="1" applyProtection="1">
      <alignment horizontal="center" vertical="center" wrapText="1"/>
    </xf>
    <xf numFmtId="44" fontId="11" fillId="5" borderId="0" xfId="6" applyNumberFormat="1" applyFont="1" applyFill="1" applyBorder="1" applyAlignment="1" applyProtection="1">
      <alignment vertical="center"/>
    </xf>
    <xf numFmtId="44" fontId="20" fillId="5" borderId="0" xfId="6" applyNumberFormat="1" applyFont="1" applyFill="1" applyBorder="1" applyAlignment="1" applyProtection="1">
      <alignment horizontal="right" vertical="center"/>
    </xf>
    <xf numFmtId="0" fontId="21" fillId="5" borderId="0" xfId="6" applyFont="1" applyFill="1" applyBorder="1" applyAlignment="1" applyProtection="1">
      <alignment vertical="top" wrapText="1"/>
    </xf>
    <xf numFmtId="0" fontId="22" fillId="5" borderId="0" xfId="6" applyFont="1" applyFill="1" applyBorder="1" applyAlignment="1" applyProtection="1">
      <alignment vertical="center"/>
    </xf>
    <xf numFmtId="44" fontId="10" fillId="5" borderId="60" xfId="6" applyNumberFormat="1" applyFont="1" applyFill="1" applyBorder="1" applyAlignment="1" applyProtection="1">
      <alignment vertical="center"/>
    </xf>
    <xf numFmtId="0" fontId="17" fillId="5" borderId="0" xfId="6" applyFont="1" applyFill="1" applyBorder="1" applyAlignment="1" applyProtection="1">
      <alignment horizontal="right" vertical="center"/>
    </xf>
    <xf numFmtId="44" fontId="17" fillId="5" borderId="0" xfId="6" applyNumberFormat="1" applyFont="1" applyFill="1" applyBorder="1" applyAlignment="1" applyProtection="1">
      <alignment vertical="center"/>
    </xf>
    <xf numFmtId="0" fontId="7" fillId="5" borderId="56" xfId="6" applyFill="1" applyBorder="1" applyProtection="1"/>
    <xf numFmtId="0" fontId="23" fillId="5" borderId="0" xfId="6" applyFont="1" applyFill="1" applyBorder="1" applyAlignment="1" applyProtection="1">
      <alignment vertical="center" wrapText="1"/>
    </xf>
    <xf numFmtId="0" fontId="7" fillId="5" borderId="57" xfId="6" applyFill="1" applyBorder="1" applyProtection="1"/>
    <xf numFmtId="0" fontId="7" fillId="2" borderId="56" xfId="6" applyFill="1" applyBorder="1" applyProtection="1"/>
    <xf numFmtId="0" fontId="7" fillId="2" borderId="0" xfId="6" applyFill="1" applyBorder="1" applyProtection="1"/>
    <xf numFmtId="0" fontId="7" fillId="2" borderId="57" xfId="6" applyFill="1" applyBorder="1" applyProtection="1"/>
    <xf numFmtId="44" fontId="0" fillId="7" borderId="60" xfId="8" applyFont="1" applyFill="1" applyBorder="1" applyAlignment="1" applyProtection="1">
      <alignment horizontal="center" vertical="center"/>
      <protection locked="0"/>
    </xf>
    <xf numFmtId="0" fontId="24" fillId="5" borderId="0" xfId="6" applyFont="1" applyFill="1" applyBorder="1" applyAlignment="1" applyProtection="1">
      <alignment horizontal="right" vertical="center"/>
    </xf>
    <xf numFmtId="44" fontId="17" fillId="5" borderId="60" xfId="6" applyNumberFormat="1" applyFont="1" applyFill="1" applyBorder="1" applyAlignment="1" applyProtection="1">
      <alignment vertical="center"/>
    </xf>
    <xf numFmtId="0" fontId="7" fillId="2" borderId="68" xfId="6" applyFill="1" applyBorder="1" applyProtection="1"/>
    <xf numFmtId="0" fontId="7" fillId="2" borderId="69" xfId="6" applyFill="1" applyBorder="1" applyProtection="1"/>
    <xf numFmtId="0" fontId="1" fillId="2" borderId="69" xfId="6" applyFont="1" applyFill="1" applyBorder="1" applyProtection="1"/>
    <xf numFmtId="0" fontId="7" fillId="2" borderId="70" xfId="6" applyFill="1" applyBorder="1" applyProtection="1"/>
    <xf numFmtId="0" fontId="1" fillId="4" borderId="0" xfId="6" applyFont="1" applyFill="1" applyProtection="1"/>
    <xf numFmtId="0" fontId="4" fillId="2" borderId="6" xfId="1" applyFont="1" applyFill="1" applyBorder="1" applyAlignment="1">
      <alignment horizontal="center" vertical="center" wrapText="1"/>
    </xf>
    <xf numFmtId="0" fontId="4" fillId="2" borderId="1" xfId="2" applyFont="1" applyFill="1" applyBorder="1"/>
    <xf numFmtId="0" fontId="2" fillId="2" borderId="2" xfId="2" applyFont="1" applyFill="1" applyBorder="1"/>
    <xf numFmtId="0" fontId="2" fillId="2" borderId="71" xfId="2" applyFont="1" applyFill="1" applyBorder="1"/>
    <xf numFmtId="0" fontId="4" fillId="2" borderId="47" xfId="2" applyFont="1" applyFill="1" applyBorder="1"/>
    <xf numFmtId="0" fontId="4" fillId="2" borderId="46" xfId="2" applyFont="1" applyFill="1" applyBorder="1"/>
    <xf numFmtId="2" fontId="2" fillId="2" borderId="72" xfId="1" applyNumberFormat="1" applyFont="1" applyFill="1" applyBorder="1" applyAlignment="1">
      <alignment horizontal="center"/>
    </xf>
    <xf numFmtId="2" fontId="2" fillId="0" borderId="11" xfId="1" applyNumberFormat="1" applyFont="1" applyFill="1" applyBorder="1" applyAlignment="1">
      <alignment horizontal="center"/>
    </xf>
    <xf numFmtId="2" fontId="2" fillId="0" borderId="11" xfId="5" applyNumberFormat="1" applyFont="1" applyFill="1" applyBorder="1" applyAlignment="1">
      <alignment horizontal="center"/>
    </xf>
    <xf numFmtId="0" fontId="2" fillId="0" borderId="3" xfId="1" applyFont="1" applyBorder="1" applyAlignment="1"/>
    <xf numFmtId="0" fontId="2" fillId="0" borderId="13" xfId="1" applyFont="1" applyBorder="1"/>
    <xf numFmtId="0" fontId="2" fillId="0" borderId="0" xfId="1" applyFont="1" applyBorder="1"/>
    <xf numFmtId="0" fontId="2" fillId="0" borderId="14" xfId="1" applyFont="1" applyBorder="1"/>
    <xf numFmtId="42" fontId="2" fillId="4" borderId="13" xfId="1" applyNumberFormat="1" applyFont="1" applyFill="1" applyBorder="1" applyAlignment="1">
      <alignment horizontal="center"/>
    </xf>
    <xf numFmtId="42" fontId="2" fillId="4" borderId="0" xfId="1" applyNumberFormat="1" applyFont="1" applyFill="1" applyBorder="1" applyAlignment="1">
      <alignment horizontal="center"/>
    </xf>
    <xf numFmtId="42" fontId="2" fillId="4" borderId="14" xfId="1" applyNumberFormat="1" applyFont="1" applyFill="1" applyBorder="1" applyAlignment="1">
      <alignment horizontal="center"/>
    </xf>
    <xf numFmtId="44" fontId="2" fillId="0" borderId="13" xfId="1" applyNumberFormat="1" applyFont="1" applyBorder="1"/>
    <xf numFmtId="44" fontId="2" fillId="0" borderId="74" xfId="1" applyNumberFormat="1" applyFont="1" applyBorder="1"/>
    <xf numFmtId="44" fontId="2" fillId="0" borderId="75" xfId="1" applyNumberFormat="1" applyFont="1" applyBorder="1"/>
    <xf numFmtId="44" fontId="2" fillId="0" borderId="23" xfId="1" applyNumberFormat="1" applyFont="1" applyBorder="1"/>
    <xf numFmtId="44" fontId="2" fillId="0" borderId="76" xfId="1" applyNumberFormat="1" applyFont="1" applyBorder="1"/>
    <xf numFmtId="44" fontId="2" fillId="0" borderId="77" xfId="1" applyNumberFormat="1" applyFont="1" applyBorder="1"/>
    <xf numFmtId="44" fontId="2" fillId="4" borderId="13" xfId="1" applyNumberFormat="1" applyFont="1" applyFill="1" applyBorder="1"/>
    <xf numFmtId="44" fontId="2" fillId="4" borderId="0" xfId="1" applyNumberFormat="1" applyFont="1" applyFill="1" applyBorder="1"/>
    <xf numFmtId="44" fontId="2" fillId="4" borderId="14" xfId="1" applyNumberFormat="1" applyFont="1" applyFill="1" applyBorder="1"/>
    <xf numFmtId="0" fontId="4" fillId="2" borderId="52" xfId="1" applyFont="1" applyFill="1" applyBorder="1" applyAlignment="1">
      <alignment horizontal="center" vertical="center" wrapText="1"/>
    </xf>
    <xf numFmtId="0" fontId="4" fillId="2" borderId="11" xfId="1" applyFont="1" applyFill="1" applyBorder="1" applyAlignment="1">
      <alignment horizontal="center" vertical="center" wrapText="1"/>
    </xf>
    <xf numFmtId="49" fontId="4" fillId="2" borderId="11" xfId="1" applyNumberFormat="1" applyFont="1" applyFill="1" applyBorder="1" applyAlignment="1">
      <alignment horizontal="center" vertical="center" wrapText="1"/>
    </xf>
    <xf numFmtId="9" fontId="4" fillId="2" borderId="11" xfId="1" applyNumberFormat="1" applyFont="1" applyFill="1" applyBorder="1" applyAlignment="1">
      <alignment horizontal="center" vertical="center" wrapText="1"/>
    </xf>
    <xf numFmtId="2" fontId="4" fillId="2" borderId="50" xfId="1" applyNumberFormat="1" applyFont="1" applyFill="1" applyBorder="1" applyAlignment="1">
      <alignment horizontal="center" vertical="center" wrapText="1"/>
    </xf>
    <xf numFmtId="0" fontId="4" fillId="2" borderId="3" xfId="1" applyFont="1" applyFill="1" applyBorder="1" applyAlignment="1">
      <alignment horizontal="center" vertical="center" wrapText="1"/>
    </xf>
    <xf numFmtId="0" fontId="2" fillId="2" borderId="80" xfId="4" applyFont="1" applyFill="1" applyBorder="1" applyAlignment="1">
      <alignment horizontal="center"/>
    </xf>
    <xf numFmtId="0" fontId="2" fillId="2" borderId="81" xfId="4" applyFont="1" applyFill="1" applyBorder="1" applyAlignment="1">
      <alignment horizontal="center"/>
    </xf>
    <xf numFmtId="0" fontId="2" fillId="2" borderId="73" xfId="4" applyFont="1" applyFill="1" applyBorder="1" applyAlignment="1">
      <alignment horizontal="center"/>
    </xf>
    <xf numFmtId="0" fontId="2" fillId="2" borderId="82" xfId="4" applyFont="1" applyFill="1" applyBorder="1" applyAlignment="1">
      <alignment horizontal="center"/>
    </xf>
    <xf numFmtId="0" fontId="2" fillId="2" borderId="83" xfId="4" applyFont="1" applyFill="1" applyBorder="1" applyAlignment="1">
      <alignment horizontal="center"/>
    </xf>
    <xf numFmtId="0" fontId="2" fillId="2" borderId="84" xfId="4" applyFont="1" applyFill="1" applyBorder="1" applyAlignment="1">
      <alignment horizontal="center"/>
    </xf>
    <xf numFmtId="0" fontId="2" fillId="2" borderId="14" xfId="4" applyFont="1" applyFill="1" applyBorder="1" applyAlignment="1">
      <alignment horizontal="center"/>
    </xf>
    <xf numFmtId="0" fontId="2" fillId="2" borderId="16" xfId="1" applyFont="1" applyFill="1" applyBorder="1"/>
    <xf numFmtId="0" fontId="2" fillId="2" borderId="22" xfId="1" applyFont="1" applyFill="1" applyBorder="1"/>
    <xf numFmtId="0" fontId="2" fillId="2" borderId="27" xfId="1" applyFont="1" applyFill="1" applyBorder="1"/>
    <xf numFmtId="0" fontId="2" fillId="2" borderId="33" xfId="1" applyFont="1" applyFill="1" applyBorder="1"/>
    <xf numFmtId="0" fontId="2" fillId="2" borderId="44" xfId="1" applyFont="1" applyFill="1" applyBorder="1"/>
    <xf numFmtId="0" fontId="2" fillId="2" borderId="37" xfId="1" applyFont="1" applyFill="1" applyBorder="1"/>
    <xf numFmtId="0" fontId="2" fillId="2" borderId="12" xfId="1" applyFont="1" applyFill="1" applyBorder="1"/>
    <xf numFmtId="0" fontId="2" fillId="0" borderId="44" xfId="1" applyFont="1" applyBorder="1"/>
    <xf numFmtId="0" fontId="2" fillId="0" borderId="37" xfId="1" applyFont="1" applyBorder="1"/>
    <xf numFmtId="0" fontId="2" fillId="0" borderId="22" xfId="1" applyFont="1" applyBorder="1"/>
    <xf numFmtId="44" fontId="2" fillId="9" borderId="13" xfId="1" applyNumberFormat="1" applyFont="1" applyFill="1" applyBorder="1"/>
    <xf numFmtId="44" fontId="2" fillId="9" borderId="74" xfId="1" applyNumberFormat="1" applyFont="1" applyFill="1" applyBorder="1"/>
    <xf numFmtId="44" fontId="2" fillId="9" borderId="78" xfId="1" applyNumberFormat="1" applyFont="1" applyFill="1" applyBorder="1"/>
    <xf numFmtId="44" fontId="2" fillId="9" borderId="79" xfId="1" applyNumberFormat="1" applyFont="1" applyFill="1" applyBorder="1"/>
    <xf numFmtId="44" fontId="2" fillId="10" borderId="74" xfId="1" applyNumberFormat="1" applyFont="1" applyFill="1" applyBorder="1"/>
    <xf numFmtId="44" fontId="2" fillId="10" borderId="75" xfId="1" applyNumberFormat="1" applyFont="1" applyFill="1" applyBorder="1"/>
    <xf numFmtId="44" fontId="2" fillId="10" borderId="23" xfId="1" applyNumberFormat="1" applyFont="1" applyFill="1" applyBorder="1"/>
    <xf numFmtId="44" fontId="2" fillId="10" borderId="76" xfId="1" applyNumberFormat="1" applyFont="1" applyFill="1" applyBorder="1"/>
    <xf numFmtId="42" fontId="2" fillId="10" borderId="13" xfId="1" applyNumberFormat="1" applyFont="1" applyFill="1" applyBorder="1" applyAlignment="1">
      <alignment horizontal="center"/>
    </xf>
    <xf numFmtId="42" fontId="2" fillId="10" borderId="0" xfId="1" applyNumberFormat="1" applyFont="1" applyFill="1" applyBorder="1" applyAlignment="1">
      <alignment horizontal="center"/>
    </xf>
    <xf numFmtId="42" fontId="2" fillId="10" borderId="14" xfId="1" applyNumberFormat="1" applyFont="1" applyFill="1" applyBorder="1" applyAlignment="1">
      <alignment horizontal="center"/>
    </xf>
    <xf numFmtId="0" fontId="1" fillId="0" borderId="0" xfId="1"/>
    <xf numFmtId="9" fontId="14" fillId="2" borderId="0" xfId="6" applyNumberFormat="1" applyFont="1" applyFill="1" applyBorder="1" applyAlignment="1" applyProtection="1">
      <alignment vertical="top" wrapText="1"/>
    </xf>
    <xf numFmtId="0" fontId="7" fillId="2" borderId="0" xfId="6" applyFill="1" applyBorder="1" applyAlignment="1" applyProtection="1">
      <alignment vertical="center"/>
    </xf>
    <xf numFmtId="6" fontId="4" fillId="0" borderId="0" xfId="1" applyNumberFormat="1" applyFont="1" applyAlignment="1">
      <alignment horizontal="center" vertical="center"/>
    </xf>
    <xf numFmtId="6" fontId="2" fillId="0" borderId="0" xfId="1" applyNumberFormat="1" applyFont="1" applyAlignment="1">
      <alignment horizontal="center"/>
    </xf>
    <xf numFmtId="44" fontId="2" fillId="2" borderId="38" xfId="1" applyNumberFormat="1" applyFont="1" applyFill="1" applyBorder="1"/>
    <xf numFmtId="44" fontId="2" fillId="2" borderId="85" xfId="1" applyNumberFormat="1" applyFont="1" applyFill="1" applyBorder="1"/>
    <xf numFmtId="44" fontId="2" fillId="2" borderId="86" xfId="1" applyNumberFormat="1" applyFont="1" applyFill="1" applyBorder="1"/>
    <xf numFmtId="0" fontId="1" fillId="0" borderId="0" xfId="6" applyFont="1" applyAlignment="1" applyProtection="1">
      <alignment vertical="center"/>
    </xf>
    <xf numFmtId="0" fontId="18" fillId="5" borderId="0" xfId="6" applyFont="1" applyFill="1" applyBorder="1" applyAlignment="1" applyProtection="1">
      <alignment vertical="center"/>
    </xf>
    <xf numFmtId="0" fontId="23" fillId="5" borderId="0" xfId="6" applyFont="1" applyFill="1" applyBorder="1" applyAlignment="1" applyProtection="1">
      <alignment horizontal="right" vertical="center"/>
    </xf>
    <xf numFmtId="0" fontId="18" fillId="5" borderId="0" xfId="6" applyFont="1" applyFill="1" applyAlignment="1" applyProtection="1">
      <alignment vertical="center"/>
    </xf>
    <xf numFmtId="0" fontId="11" fillId="5" borderId="0" xfId="6" applyFont="1" applyFill="1" applyBorder="1" applyAlignment="1" applyProtection="1">
      <alignment horizontal="center" vertical="center"/>
    </xf>
    <xf numFmtId="2" fontId="2" fillId="2" borderId="11" xfId="5" applyNumberFormat="1" applyFont="1" applyFill="1" applyBorder="1" applyAlignment="1">
      <alignment horizontal="center"/>
    </xf>
    <xf numFmtId="0" fontId="2" fillId="2" borderId="88" xfId="2" applyFont="1" applyFill="1" applyBorder="1"/>
    <xf numFmtId="2" fontId="4" fillId="2" borderId="0" xfId="1" applyNumberFormat="1" applyFont="1" applyFill="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9" fontId="4" fillId="2" borderId="9" xfId="1" applyNumberFormat="1" applyFont="1" applyFill="1" applyBorder="1" applyAlignment="1">
      <alignment horizontal="center" vertical="center" wrapText="1"/>
    </xf>
    <xf numFmtId="0" fontId="4" fillId="2" borderId="9" xfId="1" applyFont="1" applyFill="1" applyBorder="1" applyAlignment="1">
      <alignment horizontal="center" vertical="center" wrapText="1"/>
    </xf>
    <xf numFmtId="2" fontId="4" fillId="2" borderId="9" xfId="1" applyNumberFormat="1" applyFont="1" applyFill="1" applyBorder="1" applyAlignment="1">
      <alignment horizontal="center" vertical="center" wrapText="1"/>
    </xf>
    <xf numFmtId="9" fontId="4" fillId="2" borderId="9" xfId="1" applyNumberFormat="1" applyFont="1" applyFill="1" applyBorder="1" applyAlignment="1">
      <alignment horizontal="center" vertical="center" wrapText="1"/>
    </xf>
    <xf numFmtId="2" fontId="4" fillId="2" borderId="10" xfId="1" applyNumberFormat="1" applyFont="1" applyFill="1" applyBorder="1" applyAlignment="1">
      <alignment horizontal="center" vertical="center" wrapText="1"/>
    </xf>
    <xf numFmtId="0" fontId="4" fillId="2" borderId="0" xfId="1" applyFont="1" applyFill="1" applyAlignment="1">
      <alignment horizontal="center" vertical="center" wrapText="1"/>
    </xf>
    <xf numFmtId="0" fontId="2" fillId="2" borderId="7" xfId="2" applyFont="1" applyFill="1" applyBorder="1"/>
    <xf numFmtId="0" fontId="2" fillId="2" borderId="85" xfId="2" applyFont="1" applyFill="1" applyBorder="1"/>
    <xf numFmtId="0" fontId="2" fillId="2" borderId="86" xfId="2" applyFont="1" applyFill="1" applyBorder="1"/>
    <xf numFmtId="9" fontId="2" fillId="0" borderId="31" xfId="1" applyNumberFormat="1" applyFont="1" applyBorder="1" applyAlignment="1">
      <alignment horizontal="center"/>
    </xf>
    <xf numFmtId="0" fontId="2" fillId="2" borderId="38" xfId="2" applyFont="1" applyFill="1" applyBorder="1"/>
    <xf numFmtId="2" fontId="2" fillId="3" borderId="16" xfId="1" applyNumberFormat="1" applyFont="1" applyFill="1" applyBorder="1" applyAlignment="1">
      <alignment horizontal="center"/>
    </xf>
    <xf numFmtId="42" fontId="2" fillId="0" borderId="0" xfId="1" applyNumberFormat="1" applyFont="1"/>
    <xf numFmtId="0" fontId="2" fillId="2" borderId="13" xfId="2" applyFont="1" applyFill="1" applyBorder="1"/>
    <xf numFmtId="0" fontId="2" fillId="2" borderId="0" xfId="2" applyFont="1" applyFill="1"/>
    <xf numFmtId="0" fontId="1" fillId="2" borderId="0" xfId="1" applyFill="1"/>
    <xf numFmtId="0" fontId="4" fillId="2" borderId="0" xfId="1" applyFont="1" applyFill="1" applyBorder="1" applyAlignment="1">
      <alignment horizontal="center" vertical="center" wrapText="1"/>
    </xf>
    <xf numFmtId="0" fontId="4" fillId="2" borderId="13" xfId="1" applyFont="1" applyFill="1" applyBorder="1" applyAlignment="1">
      <alignment vertical="center" wrapText="1"/>
    </xf>
    <xf numFmtId="0" fontId="4" fillId="2" borderId="0" xfId="1" applyFont="1" applyFill="1" applyBorder="1" applyAlignment="1">
      <alignment vertical="center" wrapText="1"/>
    </xf>
    <xf numFmtId="0" fontId="2" fillId="2" borderId="41" xfId="2" applyFont="1" applyFill="1" applyBorder="1"/>
    <xf numFmtId="0" fontId="2" fillId="3" borderId="44" xfId="1" applyFont="1" applyFill="1" applyBorder="1" applyAlignment="1">
      <alignment horizontal="center"/>
    </xf>
    <xf numFmtId="0" fontId="2" fillId="0" borderId="88" xfId="1" applyFont="1" applyBorder="1"/>
    <xf numFmtId="0" fontId="4" fillId="0" borderId="87" xfId="1" applyFont="1" applyBorder="1" applyAlignment="1">
      <alignment horizontal="center" vertical="center"/>
    </xf>
    <xf numFmtId="164" fontId="4" fillId="4" borderId="13" xfId="10" applyNumberFormat="1" applyFont="1" applyFill="1" applyBorder="1" applyAlignment="1">
      <alignment horizontal="center" vertical="center"/>
    </xf>
    <xf numFmtId="164" fontId="4" fillId="4" borderId="77" xfId="10" applyNumberFormat="1" applyFont="1" applyFill="1" applyBorder="1" applyAlignment="1">
      <alignment horizontal="center" vertical="center"/>
    </xf>
    <xf numFmtId="164" fontId="4" fillId="4" borderId="14" xfId="10" applyNumberFormat="1" applyFont="1" applyFill="1" applyBorder="1" applyAlignment="1">
      <alignment horizontal="center" vertical="center"/>
    </xf>
    <xf numFmtId="164" fontId="2" fillId="0" borderId="74" xfId="10" applyNumberFormat="1" applyFont="1" applyBorder="1"/>
    <xf numFmtId="164" fontId="2" fillId="0" borderId="75" xfId="10" applyNumberFormat="1" applyFont="1" applyBorder="1"/>
    <xf numFmtId="164" fontId="2" fillId="0" borderId="79" xfId="10" applyNumberFormat="1" applyFont="1" applyBorder="1"/>
    <xf numFmtId="164" fontId="2" fillId="0" borderId="23" xfId="10" applyNumberFormat="1" applyFont="1" applyBorder="1"/>
    <xf numFmtId="164" fontId="2" fillId="0" borderId="76" xfId="10" applyNumberFormat="1" applyFont="1" applyBorder="1"/>
    <xf numFmtId="164" fontId="2" fillId="0" borderId="73" xfId="10" applyNumberFormat="1" applyFont="1" applyBorder="1"/>
    <xf numFmtId="164" fontId="2" fillId="0" borderId="13" xfId="10" applyNumberFormat="1" applyFont="1" applyBorder="1"/>
    <xf numFmtId="164" fontId="2" fillId="0" borderId="77" xfId="10" applyNumberFormat="1" applyFont="1" applyBorder="1"/>
    <xf numFmtId="164" fontId="2" fillId="0" borderId="14" xfId="10" applyNumberFormat="1" applyFont="1" applyBorder="1"/>
    <xf numFmtId="164" fontId="4" fillId="10" borderId="13" xfId="10" applyNumberFormat="1" applyFont="1" applyFill="1" applyBorder="1" applyAlignment="1">
      <alignment horizontal="center" vertical="center"/>
    </xf>
    <xf numFmtId="164" fontId="4" fillId="10" borderId="77" xfId="10" applyNumberFormat="1" applyFont="1" applyFill="1" applyBorder="1" applyAlignment="1">
      <alignment horizontal="center" vertical="center"/>
    </xf>
    <xf numFmtId="164" fontId="4" fillId="10" borderId="14" xfId="10" applyNumberFormat="1" applyFont="1" applyFill="1" applyBorder="1" applyAlignment="1">
      <alignment horizontal="center" vertical="center"/>
    </xf>
    <xf numFmtId="164" fontId="2" fillId="10" borderId="73" xfId="10" applyNumberFormat="1" applyFont="1" applyFill="1" applyBorder="1"/>
    <xf numFmtId="164" fontId="2" fillId="10" borderId="14" xfId="10" applyNumberFormat="1" applyFont="1" applyFill="1" applyBorder="1"/>
    <xf numFmtId="164" fontId="2" fillId="10" borderId="76" xfId="10" applyNumberFormat="1" applyFont="1" applyFill="1" applyBorder="1"/>
    <xf numFmtId="164" fontId="2" fillId="10" borderId="77" xfId="10" applyNumberFormat="1" applyFont="1" applyFill="1" applyBorder="1"/>
    <xf numFmtId="164" fontId="2" fillId="0" borderId="77" xfId="10" applyNumberFormat="1" applyFont="1" applyFill="1" applyBorder="1"/>
    <xf numFmtId="164" fontId="2" fillId="0" borderId="14" xfId="10" applyNumberFormat="1" applyFont="1" applyFill="1" applyBorder="1"/>
    <xf numFmtId="164" fontId="2" fillId="0" borderId="75" xfId="10" applyNumberFormat="1" applyFont="1" applyFill="1" applyBorder="1"/>
    <xf numFmtId="164" fontId="2" fillId="0" borderId="79" xfId="10" applyNumberFormat="1" applyFont="1" applyFill="1" applyBorder="1"/>
    <xf numFmtId="0" fontId="2" fillId="2" borderId="89" xfId="1" applyFont="1" applyFill="1" applyBorder="1"/>
    <xf numFmtId="0" fontId="4" fillId="2" borderId="85" xfId="2" applyFont="1" applyFill="1" applyBorder="1"/>
    <xf numFmtId="0" fontId="4" fillId="2" borderId="16" xfId="1" applyFont="1" applyFill="1" applyBorder="1" applyAlignment="1">
      <alignment horizontal="center" vertical="center" wrapText="1"/>
    </xf>
    <xf numFmtId="0" fontId="4" fillId="2" borderId="0" xfId="1" applyFont="1" applyFill="1" applyAlignment="1">
      <alignment vertical="center" wrapText="1"/>
    </xf>
    <xf numFmtId="0" fontId="4" fillId="2" borderId="14" xfId="1" applyFont="1" applyFill="1" applyBorder="1" applyAlignment="1">
      <alignment vertical="center" wrapText="1"/>
    </xf>
    <xf numFmtId="0" fontId="4" fillId="2" borderId="87" xfId="1" applyFont="1" applyFill="1" applyBorder="1" applyAlignment="1">
      <alignment horizontal="center" vertical="center" wrapText="1"/>
    </xf>
    <xf numFmtId="0" fontId="4" fillId="2" borderId="93" xfId="1" applyFont="1" applyFill="1" applyBorder="1" applyAlignment="1">
      <alignment horizontal="center" vertical="center" wrapText="1"/>
    </xf>
    <xf numFmtId="0" fontId="4" fillId="2" borderId="77" xfId="1" applyFont="1" applyFill="1" applyBorder="1" applyAlignment="1">
      <alignment vertical="center" wrapText="1"/>
    </xf>
    <xf numFmtId="0" fontId="4" fillId="2" borderId="15" xfId="2" applyFont="1" applyFill="1" applyBorder="1" applyAlignment="1">
      <alignment vertical="center"/>
    </xf>
    <xf numFmtId="0" fontId="2" fillId="2" borderId="9" xfId="2" applyFont="1" applyFill="1" applyBorder="1" applyAlignment="1">
      <alignment vertical="center"/>
    </xf>
    <xf numFmtId="49" fontId="2" fillId="2" borderId="9" xfId="3" applyNumberFormat="1" applyFont="1" applyFill="1" applyBorder="1" applyAlignment="1">
      <alignment horizontal="center" vertical="center"/>
    </xf>
    <xf numFmtId="0" fontId="2" fillId="2" borderId="16" xfId="1" applyFont="1" applyFill="1" applyBorder="1" applyAlignment="1">
      <alignment vertical="center"/>
    </xf>
    <xf numFmtId="0" fontId="2" fillId="2" borderId="17" xfId="2" applyFont="1" applyFill="1" applyBorder="1" applyAlignment="1">
      <alignment vertical="center"/>
    </xf>
    <xf numFmtId="0" fontId="2" fillId="2" borderId="18" xfId="2" applyFont="1" applyFill="1" applyBorder="1" applyAlignment="1">
      <alignment vertical="center"/>
    </xf>
    <xf numFmtId="0" fontId="2" fillId="2" borderId="19" xfId="2" applyFont="1" applyFill="1" applyBorder="1" applyAlignment="1">
      <alignment vertical="center"/>
    </xf>
    <xf numFmtId="49" fontId="2" fillId="2" borderId="20" xfId="3" applyNumberFormat="1" applyFont="1" applyFill="1" applyBorder="1" applyAlignment="1">
      <alignment horizontal="center" vertical="center"/>
    </xf>
    <xf numFmtId="0" fontId="2" fillId="2" borderId="22" xfId="1" applyFont="1" applyFill="1" applyBorder="1" applyAlignment="1">
      <alignment vertical="center" wrapText="1"/>
    </xf>
    <xf numFmtId="0" fontId="4" fillId="2" borderId="23" xfId="2" applyFont="1" applyFill="1" applyBorder="1" applyAlignment="1">
      <alignment vertical="center"/>
    </xf>
    <xf numFmtId="0" fontId="2" fillId="2" borderId="88" xfId="2" applyFont="1" applyFill="1" applyBorder="1" applyAlignment="1">
      <alignment vertical="center"/>
    </xf>
    <xf numFmtId="0" fontId="2" fillId="2" borderId="24" xfId="2" applyFont="1" applyFill="1" applyBorder="1" applyAlignment="1">
      <alignment vertical="center"/>
    </xf>
    <xf numFmtId="49" fontId="2" fillId="2" borderId="25" xfId="3" applyNumberFormat="1" applyFont="1" applyFill="1" applyBorder="1" applyAlignment="1">
      <alignment horizontal="center" vertical="center"/>
    </xf>
    <xf numFmtId="0" fontId="2" fillId="2" borderId="27" xfId="1" applyFont="1" applyFill="1" applyBorder="1" applyAlignment="1">
      <alignment vertical="center" wrapText="1"/>
    </xf>
    <xf numFmtId="0" fontId="2" fillId="2" borderId="7" xfId="2" applyFont="1" applyFill="1" applyBorder="1" applyAlignment="1">
      <alignment vertical="center"/>
    </xf>
    <xf numFmtId="0" fontId="2" fillId="2" borderId="8" xfId="2" applyFont="1" applyFill="1" applyBorder="1" applyAlignment="1">
      <alignment vertical="center"/>
    </xf>
    <xf numFmtId="0" fontId="2" fillId="2" borderId="28" xfId="2" applyFont="1" applyFill="1" applyBorder="1" applyAlignment="1">
      <alignment vertical="center"/>
    </xf>
    <xf numFmtId="0" fontId="2" fillId="2" borderId="16" xfId="1" applyFont="1" applyFill="1" applyBorder="1" applyAlignment="1">
      <alignment vertical="center" wrapText="1"/>
    </xf>
    <xf numFmtId="0" fontId="2" fillId="2" borderId="85" xfId="2" applyFont="1" applyFill="1" applyBorder="1" applyAlignment="1">
      <alignment vertical="center"/>
    </xf>
    <xf numFmtId="0" fontId="2" fillId="2" borderId="29" xfId="2" applyFont="1" applyFill="1" applyBorder="1" applyAlignment="1">
      <alignment vertical="center"/>
    </xf>
    <xf numFmtId="0" fontId="2" fillId="2" borderId="30" xfId="2" applyFont="1" applyFill="1" applyBorder="1" applyAlignment="1">
      <alignment vertical="center"/>
    </xf>
    <xf numFmtId="49" fontId="2" fillId="2" borderId="31" xfId="3" applyNumberFormat="1" applyFont="1" applyFill="1" applyBorder="1" applyAlignment="1">
      <alignment horizontal="center" vertical="center"/>
    </xf>
    <xf numFmtId="0" fontId="2" fillId="2" borderId="37" xfId="1" applyFont="1" applyFill="1" applyBorder="1" applyAlignment="1">
      <alignment vertical="center" wrapText="1"/>
    </xf>
    <xf numFmtId="0" fontId="4" fillId="2" borderId="7" xfId="2" applyFont="1" applyFill="1" applyBorder="1" applyAlignment="1">
      <alignment vertical="center"/>
    </xf>
    <xf numFmtId="0" fontId="2" fillId="2" borderId="86" xfId="2" applyFont="1" applyFill="1" applyBorder="1" applyAlignment="1">
      <alignment vertical="center"/>
    </xf>
    <xf numFmtId="0" fontId="2" fillId="2" borderId="34" xfId="2" applyFont="1" applyFill="1" applyBorder="1" applyAlignment="1">
      <alignment vertical="center"/>
    </xf>
    <xf numFmtId="0" fontId="2" fillId="2" borderId="35" xfId="2" applyFont="1" applyFill="1" applyBorder="1" applyAlignment="1">
      <alignment vertical="center"/>
    </xf>
    <xf numFmtId="49" fontId="2" fillId="2" borderId="36" xfId="3" applyNumberFormat="1" applyFont="1" applyFill="1" applyBorder="1" applyAlignment="1">
      <alignment horizontal="center" vertical="center"/>
    </xf>
    <xf numFmtId="0" fontId="2" fillId="2" borderId="33" xfId="1" applyFont="1" applyFill="1" applyBorder="1" applyAlignment="1">
      <alignment vertical="center" wrapText="1"/>
    </xf>
    <xf numFmtId="0" fontId="4" fillId="2" borderId="38" xfId="2" applyFont="1" applyFill="1" applyBorder="1" applyAlignment="1">
      <alignment vertical="center"/>
    </xf>
    <xf numFmtId="0" fontId="2" fillId="2" borderId="39" xfId="2" applyFont="1" applyFill="1" applyBorder="1" applyAlignment="1">
      <alignment vertical="center"/>
    </xf>
    <xf numFmtId="0" fontId="2" fillId="2" borderId="40" xfId="2" applyFont="1" applyFill="1" applyBorder="1" applyAlignment="1">
      <alignment vertical="center"/>
    </xf>
    <xf numFmtId="49" fontId="2" fillId="2" borderId="41" xfId="3" applyNumberFormat="1" applyFont="1" applyFill="1" applyBorder="1" applyAlignment="1">
      <alignment horizontal="center" vertical="center"/>
    </xf>
    <xf numFmtId="0" fontId="2" fillId="2" borderId="44" xfId="1" applyFont="1" applyFill="1" applyBorder="1" applyAlignment="1">
      <alignment vertical="center" wrapText="1"/>
    </xf>
    <xf numFmtId="0" fontId="4" fillId="2" borderId="29" xfId="2" applyFont="1" applyFill="1" applyBorder="1" applyAlignment="1">
      <alignment vertical="center"/>
    </xf>
    <xf numFmtId="0" fontId="2" fillId="2" borderId="38" xfId="2" applyFont="1" applyFill="1" applyBorder="1" applyAlignment="1">
      <alignment vertical="center"/>
    </xf>
    <xf numFmtId="0" fontId="4" fillId="2" borderId="39" xfId="2" applyFont="1" applyFill="1" applyBorder="1" applyAlignment="1">
      <alignment vertical="center"/>
    </xf>
    <xf numFmtId="0" fontId="2" fillId="0" borderId="44" xfId="1" applyFont="1" applyBorder="1" applyAlignment="1">
      <alignment vertical="center" wrapText="1"/>
    </xf>
    <xf numFmtId="0" fontId="2" fillId="2" borderId="12" xfId="1" applyFont="1" applyFill="1" applyBorder="1" applyAlignment="1">
      <alignment vertical="center" wrapText="1"/>
    </xf>
    <xf numFmtId="0" fontId="2" fillId="2" borderId="13" xfId="2" applyFont="1" applyFill="1" applyBorder="1" applyAlignment="1">
      <alignment vertical="center"/>
    </xf>
    <xf numFmtId="0" fontId="2" fillId="2" borderId="0" xfId="2" applyFont="1" applyFill="1" applyAlignment="1">
      <alignment vertical="center"/>
    </xf>
    <xf numFmtId="0" fontId="2" fillId="2" borderId="45" xfId="2" applyFont="1" applyFill="1" applyBorder="1" applyAlignment="1">
      <alignment vertical="center"/>
    </xf>
    <xf numFmtId="49" fontId="2" fillId="2" borderId="11" xfId="3" applyNumberFormat="1" applyFont="1" applyFill="1" applyBorder="1" applyAlignment="1">
      <alignment horizontal="center" vertical="center"/>
    </xf>
    <xf numFmtId="0" fontId="2" fillId="0" borderId="37" xfId="1" applyFont="1" applyBorder="1" applyAlignment="1">
      <alignment vertical="center" wrapText="1"/>
    </xf>
    <xf numFmtId="0" fontId="2" fillId="0" borderId="22" xfId="1" applyFont="1" applyBorder="1" applyAlignment="1">
      <alignment vertical="center" wrapText="1"/>
    </xf>
    <xf numFmtId="0" fontId="2" fillId="2" borderId="93" xfId="4" applyFont="1" applyFill="1" applyBorder="1" applyAlignment="1">
      <alignment horizontal="center" vertical="center"/>
    </xf>
    <xf numFmtId="0" fontId="2" fillId="2" borderId="92" xfId="4" applyFont="1" applyFill="1" applyBorder="1" applyAlignment="1">
      <alignment horizontal="center" vertical="center"/>
    </xf>
    <xf numFmtId="0" fontId="2" fillId="2" borderId="76" xfId="4" applyFont="1" applyFill="1" applyBorder="1" applyAlignment="1">
      <alignment horizontal="center" vertical="center"/>
    </xf>
    <xf numFmtId="0" fontId="2" fillId="2" borderId="91" xfId="4" applyFont="1" applyFill="1" applyBorder="1" applyAlignment="1">
      <alignment horizontal="center" vertical="center"/>
    </xf>
    <xf numFmtId="0" fontId="2" fillId="2" borderId="94" xfId="4" applyFont="1" applyFill="1" applyBorder="1" applyAlignment="1">
      <alignment horizontal="center" vertical="center"/>
    </xf>
    <xf numFmtId="0" fontId="2" fillId="2" borderId="90" xfId="4" applyFont="1" applyFill="1" applyBorder="1" applyAlignment="1">
      <alignment horizontal="center" vertical="center"/>
    </xf>
    <xf numFmtId="0" fontId="16" fillId="5" borderId="0" xfId="6" applyFont="1" applyFill="1" applyBorder="1" applyAlignment="1" applyProtection="1">
      <alignment horizontal="left" vertical="top" wrapText="1"/>
    </xf>
    <xf numFmtId="0" fontId="8" fillId="2" borderId="56" xfId="6" applyFont="1" applyFill="1" applyBorder="1" applyAlignment="1" applyProtection="1">
      <alignment horizontal="right" vertical="center"/>
    </xf>
    <xf numFmtId="0" fontId="8" fillId="2" borderId="0" xfId="6" applyFont="1" applyFill="1" applyBorder="1" applyAlignment="1" applyProtection="1">
      <alignment horizontal="right" vertical="center"/>
    </xf>
    <xf numFmtId="0" fontId="3" fillId="2" borderId="0" xfId="1" applyFont="1" applyFill="1" applyBorder="1" applyAlignment="1">
      <alignment horizontal="center"/>
    </xf>
    <xf numFmtId="0" fontId="4" fillId="2" borderId="5" xfId="1" applyFont="1" applyFill="1" applyBorder="1" applyAlignment="1">
      <alignment horizontal="center" vertical="center" wrapText="1"/>
    </xf>
    <xf numFmtId="0" fontId="4" fillId="2" borderId="0" xfId="1" applyFont="1" applyFill="1" applyAlignment="1">
      <alignment horizontal="center"/>
    </xf>
    <xf numFmtId="0" fontId="3" fillId="2" borderId="0" xfId="1" applyFont="1" applyFill="1" applyAlignment="1">
      <alignment horizontal="center"/>
    </xf>
    <xf numFmtId="0" fontId="8" fillId="2" borderId="56" xfId="6" applyFont="1" applyFill="1" applyBorder="1" applyAlignment="1" applyProtection="1">
      <alignment horizontal="right" vertical="center"/>
    </xf>
    <xf numFmtId="0" fontId="8" fillId="2" borderId="0" xfId="6" applyFont="1" applyFill="1" applyBorder="1" applyAlignment="1" applyProtection="1">
      <alignment horizontal="right" vertical="center"/>
    </xf>
    <xf numFmtId="0" fontId="11" fillId="7" borderId="58" xfId="6" applyFont="1" applyFill="1" applyBorder="1" applyAlignment="1" applyProtection="1">
      <alignment horizontal="left" vertical="center"/>
      <protection locked="0"/>
    </xf>
    <xf numFmtId="0" fontId="11" fillId="7" borderId="59" xfId="6" applyFont="1" applyFill="1" applyBorder="1" applyAlignment="1" applyProtection="1">
      <alignment horizontal="left" vertical="center"/>
      <protection locked="0"/>
    </xf>
    <xf numFmtId="14" fontId="11" fillId="7" borderId="59" xfId="6" applyNumberFormat="1" applyFont="1" applyFill="1" applyBorder="1" applyAlignment="1" applyProtection="1">
      <alignment horizontal="left" vertical="center"/>
      <protection locked="0"/>
    </xf>
    <xf numFmtId="0" fontId="19" fillId="5" borderId="67" xfId="6" applyFont="1" applyFill="1" applyBorder="1" applyAlignment="1" applyProtection="1">
      <alignment horizontal="left" vertical="top" wrapText="1"/>
    </xf>
    <xf numFmtId="0" fontId="16" fillId="5" borderId="0" xfId="6" applyFont="1" applyFill="1" applyBorder="1" applyAlignment="1" applyProtection="1">
      <alignment horizontal="left" vertical="top" wrapText="1"/>
    </xf>
    <xf numFmtId="0" fontId="18" fillId="5" borderId="0" xfId="6" applyFont="1" applyFill="1" applyBorder="1" applyAlignment="1" applyProtection="1">
      <alignment horizontal="left" vertical="top" wrapText="1"/>
    </xf>
    <xf numFmtId="0" fontId="7" fillId="8" borderId="0" xfId="6" applyFill="1" applyAlignment="1" applyProtection="1">
      <alignment horizontal="center"/>
    </xf>
    <xf numFmtId="0" fontId="13" fillId="5" borderId="50" xfId="6" applyFont="1" applyFill="1" applyBorder="1" applyAlignment="1" applyProtection="1">
      <alignment horizontal="left" vertical="center"/>
    </xf>
    <xf numFmtId="0" fontId="13" fillId="5" borderId="0" xfId="6" applyFont="1" applyFill="1" applyBorder="1" applyAlignment="1" applyProtection="1">
      <alignment horizontal="left" vertical="center"/>
    </xf>
    <xf numFmtId="0" fontId="11" fillId="2" borderId="0" xfId="6" applyFont="1" applyFill="1" applyBorder="1" applyAlignment="1" applyProtection="1">
      <alignment horizontal="right" vertical="center"/>
    </xf>
    <xf numFmtId="0" fontId="15" fillId="5" borderId="61" xfId="6" applyFont="1" applyFill="1" applyBorder="1" applyAlignment="1" applyProtection="1">
      <alignment horizontal="center" vertical="center"/>
    </xf>
    <xf numFmtId="0" fontId="15" fillId="5" borderId="34" xfId="6" applyFont="1" applyFill="1" applyBorder="1" applyAlignment="1" applyProtection="1">
      <alignment horizontal="center" vertical="center"/>
    </xf>
    <xf numFmtId="0" fontId="15" fillId="5" borderId="62" xfId="6" applyFont="1" applyFill="1" applyBorder="1" applyAlignment="1" applyProtection="1">
      <alignment horizontal="center" vertical="center"/>
    </xf>
    <xf numFmtId="9" fontId="25" fillId="0" borderId="0" xfId="6" applyNumberFormat="1" applyFont="1" applyFill="1" applyBorder="1" applyAlignment="1" applyProtection="1">
      <alignment horizontal="left" wrapText="1"/>
    </xf>
    <xf numFmtId="0" fontId="25" fillId="2" borderId="0" xfId="0" applyFont="1" applyFill="1" applyBorder="1" applyAlignment="1" applyProtection="1">
      <alignment horizontal="left" vertical="top" wrapText="1"/>
      <protection locked="0"/>
    </xf>
    <xf numFmtId="0" fontId="13" fillId="5" borderId="50" xfId="6" applyFont="1" applyFill="1" applyBorder="1" applyAlignment="1" applyProtection="1">
      <alignment horizontal="left" vertical="center" wrapText="1"/>
    </xf>
    <xf numFmtId="0" fontId="13" fillId="5" borderId="0" xfId="6" applyFont="1" applyFill="1" applyBorder="1" applyAlignment="1" applyProtection="1">
      <alignment horizontal="left" vertical="center" wrapText="1"/>
    </xf>
    <xf numFmtId="0" fontId="3" fillId="2" borderId="0" xfId="1" applyFont="1" applyFill="1" applyBorder="1" applyAlignment="1">
      <alignment horizontal="center"/>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4" fillId="2" borderId="0" xfId="1" applyFont="1" applyFill="1" applyAlignment="1">
      <alignment horizontal="center"/>
    </xf>
    <xf numFmtId="0" fontId="3" fillId="2" borderId="0" xfId="1" applyFont="1" applyFill="1" applyAlignment="1">
      <alignment horizontal="center"/>
    </xf>
    <xf numFmtId="0" fontId="4" fillId="2" borderId="23" xfId="1" applyFont="1" applyFill="1" applyBorder="1" applyAlignment="1">
      <alignment horizontal="right" vertical="center" wrapText="1"/>
    </xf>
    <xf numFmtId="0" fontId="4" fillId="2" borderId="88" xfId="1" applyFont="1" applyFill="1" applyBorder="1" applyAlignment="1">
      <alignment horizontal="right" vertical="center" wrapText="1"/>
    </xf>
    <xf numFmtId="0" fontId="4" fillId="2" borderId="73" xfId="1" applyFont="1" applyFill="1" applyBorder="1" applyAlignment="1">
      <alignment horizontal="right" vertical="center" wrapText="1"/>
    </xf>
    <xf numFmtId="0" fontId="4" fillId="2" borderId="1" xfId="1" applyFont="1" applyFill="1" applyBorder="1" applyAlignment="1">
      <alignment horizontal="center" vertical="center" wrapText="1"/>
    </xf>
    <xf numFmtId="0" fontId="4" fillId="2" borderId="71"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cellXfs>
  <cellStyles count="11">
    <cellStyle name="Currency" xfId="10" builtinId="4"/>
    <cellStyle name="Currency 2" xfId="8" xr:uid="{00000000-0005-0000-0000-000000000000}"/>
    <cellStyle name="Hyperlink" xfId="7" builtinId="8"/>
    <cellStyle name="Normal" xfId="0" builtinId="0"/>
    <cellStyle name="Normal 10" xfId="1" xr:uid="{00000000-0005-0000-0000-000003000000}"/>
    <cellStyle name="Normal 11" xfId="5" xr:uid="{00000000-0005-0000-0000-000004000000}"/>
    <cellStyle name="Normal 2" xfId="6" xr:uid="{00000000-0005-0000-0000-000005000000}"/>
    <cellStyle name="Normal 6" xfId="2" xr:uid="{00000000-0005-0000-0000-000006000000}"/>
    <cellStyle name="Normal 7" xfId="3" xr:uid="{00000000-0005-0000-0000-000007000000}"/>
    <cellStyle name="Normal 9" xfId="4" xr:uid="{00000000-0005-0000-0000-000008000000}"/>
    <cellStyle name="Percent 2" xfId="9" xr:uid="{00000000-0005-0000-0000-000009000000}"/>
  </cellStyles>
  <dxfs count="101">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FF0000"/>
      </font>
    </dxf>
    <dxf>
      <font>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FF0000"/>
      </font>
    </dxf>
    <dxf>
      <font>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FF0000"/>
      </font>
    </dxf>
    <dxf>
      <font>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FF0000"/>
      </font>
    </dxf>
    <dxf>
      <font>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FF0000"/>
      </font>
    </dxf>
    <dxf>
      <font>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FF0000"/>
      </font>
    </dxf>
    <dxf>
      <font>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color rgb="FFFF0000"/>
      </font>
    </dxf>
    <dxf>
      <font>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ont>
        <b val="0"/>
        <i/>
        <condense val="0"/>
        <extend val="0"/>
        <color indexed="10"/>
      </font>
    </dxf>
    <dxf>
      <font>
        <b val="0"/>
        <i/>
        <color rgb="FFFF0000"/>
      </font>
    </dxf>
    <dxf>
      <font>
        <b val="0"/>
        <i/>
        <color rgb="FFFF0000"/>
      </font>
    </dxf>
    <dxf>
      <font>
        <b val="0"/>
        <i/>
        <color rgb="FFFF0000"/>
      </font>
    </dxf>
    <dxf>
      <font>
        <b val="0"/>
        <i/>
        <condense val="0"/>
        <extend val="0"/>
        <color indexed="22"/>
      </font>
    </dxf>
    <dxf>
      <font>
        <b val="0"/>
        <i/>
        <condense val="0"/>
        <extend val="0"/>
        <color indexed="22"/>
      </font>
    </dxf>
    <dxf>
      <font>
        <b val="0"/>
        <i/>
        <condense val="0"/>
        <extend val="0"/>
        <color indexed="22"/>
      </font>
    </dxf>
    <dxf>
      <font>
        <b val="0"/>
        <i/>
        <condense val="0"/>
        <extend val="0"/>
        <color indexed="22"/>
      </font>
    </dxf>
    <dxf>
      <font>
        <b val="0"/>
        <i/>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333375</xdr:colOff>
      <xdr:row>14</xdr:row>
      <xdr:rowOff>83486</xdr:rowOff>
    </xdr:from>
    <xdr:to>
      <xdr:col>12</xdr:col>
      <xdr:colOff>1162050</xdr:colOff>
      <xdr:row>16</xdr:row>
      <xdr:rowOff>104776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419725" y="3493436"/>
          <a:ext cx="5419725" cy="49754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400" b="1" i="1"/>
            <a:t>THIS WORKSHEET IS FOR ESTIMATION PURPOSES</a:t>
          </a:r>
          <a:r>
            <a:rPr lang="en-US" sz="1400" b="1" i="1" baseline="0"/>
            <a:t> ONLY.</a:t>
          </a:r>
        </a:p>
        <a:p>
          <a:r>
            <a:rPr lang="en-US" sz="1400" b="1" i="1" baseline="0"/>
            <a:t>ACTUAL FEES WILL BE DETERMINED AT THE TIME OF BUILDING PERMIT</a:t>
          </a:r>
          <a:endParaRPr lang="en-US" sz="1400" b="1" i="1"/>
        </a:p>
      </xdr:txBody>
    </xdr:sp>
    <xdr:clientData/>
  </xdr:twoCellAnchor>
  <xdr:twoCellAnchor>
    <xdr:from>
      <xdr:col>1</xdr:col>
      <xdr:colOff>202614</xdr:colOff>
      <xdr:row>1</xdr:row>
      <xdr:rowOff>38099</xdr:rowOff>
    </xdr:from>
    <xdr:to>
      <xdr:col>1</xdr:col>
      <xdr:colOff>1895475</xdr:colOff>
      <xdr:row>4</xdr:row>
      <xdr:rowOff>40535</xdr:rowOff>
    </xdr:to>
    <xdr:pic>
      <xdr:nvPicPr>
        <xdr:cNvPr id="3" name="Picture 2">
          <a:extLst>
            <a:ext uri="{FF2B5EF4-FFF2-40B4-BE49-F238E27FC236}">
              <a16:creationId xmlns:a16="http://schemas.microsoft.com/office/drawing/2014/main" id="{F1D91899-B152-B400-3A4A-D563BC6E8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014" y="142874"/>
          <a:ext cx="1692861" cy="831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198628</xdr:colOff>
      <xdr:row>53</xdr:row>
      <xdr:rowOff>56070</xdr:rowOff>
    </xdr:to>
    <xdr:pic>
      <xdr:nvPicPr>
        <xdr:cNvPr id="3" name="Picture 2">
          <a:extLst>
            <a:ext uri="{FF2B5EF4-FFF2-40B4-BE49-F238E27FC236}">
              <a16:creationId xmlns:a16="http://schemas.microsoft.com/office/drawing/2014/main" id="{1F88554F-E56B-3151-70B8-9A852AE8C94D}"/>
            </a:ext>
          </a:extLst>
        </xdr:cNvPr>
        <xdr:cNvPicPr>
          <a:picLocks noChangeAspect="1"/>
        </xdr:cNvPicPr>
      </xdr:nvPicPr>
      <xdr:blipFill>
        <a:blip xmlns:r="http://schemas.openxmlformats.org/officeDocument/2006/relationships" r:embed="rId1"/>
        <a:stretch>
          <a:fillRect/>
        </a:stretch>
      </xdr:blipFill>
      <xdr:spPr>
        <a:xfrm>
          <a:off x="0" y="0"/>
          <a:ext cx="11171428" cy="86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mley-horn\TX_FTW\FTW_TPTO\061166037-Roadway%20Impact%20Fee\TECH\xls\estimator\Burleson_Impact_Fee_Worksheet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TW_TPTO\061200002\TECH\New_Braunfels_2013_Rev%2001-2013-1-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WFP01\Data\Project\FTW_TPTO\061024016%20-%20Denton_RIF\TECH\Denton_2015_FEB_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way_Worksheet"/>
      <sheetName val="Service Area Map"/>
      <sheetName val="LUVMET9th"/>
      <sheetName val="Water_Looku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Master"/>
      <sheetName val="MasterComplete"/>
      <sheetName val="PayItems"/>
      <sheetName val="Bid Tab Estimates"/>
      <sheetName val="Bid Tab Estimates CH"/>
      <sheetName val="1-A"/>
      <sheetName val="1-B"/>
      <sheetName val="1-C"/>
      <sheetName val="1-D"/>
      <sheetName val="1-E"/>
      <sheetName val="1-F"/>
      <sheetName val="2-A"/>
      <sheetName val="2-B"/>
      <sheetName val="2-C"/>
      <sheetName val="2-D"/>
      <sheetName val="2-E"/>
      <sheetName val="2-F"/>
      <sheetName val="2-G"/>
      <sheetName val="2-H"/>
      <sheetName val="2-I"/>
      <sheetName val="2-J"/>
      <sheetName val="2-K"/>
      <sheetName val="3-A"/>
      <sheetName val="3-B"/>
      <sheetName val="3-C"/>
      <sheetName val="3-D"/>
      <sheetName val="3-E"/>
      <sheetName val="3-F"/>
      <sheetName val="3-G"/>
      <sheetName val="3-H"/>
      <sheetName val="3-I"/>
      <sheetName val="3-J"/>
      <sheetName val="3-K"/>
      <sheetName val="3-L"/>
      <sheetName val="3-M"/>
      <sheetName val="3-N"/>
      <sheetName val="3-O"/>
      <sheetName val="3-P"/>
      <sheetName val="3-Q"/>
      <sheetName val="4-A"/>
      <sheetName val="4-B"/>
      <sheetName val="4-C"/>
      <sheetName val="4-D"/>
      <sheetName val="4-E"/>
      <sheetName val="4-f"/>
      <sheetName val="5-A"/>
      <sheetName val="5-B"/>
      <sheetName val="5-C"/>
      <sheetName val="5-D"/>
      <sheetName val="5-E"/>
      <sheetName val="5-F"/>
      <sheetName val="5-G"/>
      <sheetName val="5-H"/>
      <sheetName val="5-I"/>
      <sheetName val="5-J"/>
      <sheetName val="5-K"/>
      <sheetName val="5-L"/>
      <sheetName val="5-M"/>
      <sheetName val="5-N"/>
      <sheetName val="5-O"/>
      <sheetName val="5-P"/>
      <sheetName val="5-Q"/>
      <sheetName val="5-R"/>
      <sheetName val="5-S"/>
      <sheetName val="5-T"/>
      <sheetName val="5-U"/>
      <sheetName val="6-A"/>
      <sheetName val="6-B"/>
      <sheetName val="6-C"/>
      <sheetName val="6-D"/>
      <sheetName val="6-E"/>
      <sheetName val="6-F"/>
      <sheetName val="6-G"/>
      <sheetName val="6-H"/>
      <sheetName val="6-I"/>
      <sheetName val="6-J"/>
      <sheetName val="6-K"/>
      <sheetName val="6-L"/>
      <sheetName val="MaxFee"/>
      <sheetName val="CIP"/>
      <sheetName val="CIP-cost"/>
      <sheetName val="Summary(1)"/>
      <sheetName val="Summary(2)"/>
      <sheetName val="Summary(3)"/>
      <sheetName val="Summary(4)"/>
      <sheetName val="Summary(5)"/>
      <sheetName val="Summary(6)"/>
      <sheetName val="1"/>
      <sheetName val="2"/>
      <sheetName val="3"/>
      <sheetName val="4"/>
      <sheetName val="5"/>
      <sheetName val="6"/>
      <sheetName val="Sup1"/>
      <sheetName val="Sup2"/>
      <sheetName val="Sup3"/>
      <sheetName val="Sup4"/>
      <sheetName val="Sup5"/>
      <sheetName val="Sup6"/>
      <sheetName val="Summary (All)"/>
      <sheetName val="LUVMET"/>
      <sheetName val="LUVMET (2)"/>
      <sheetName val="PieCharts (City)"/>
      <sheetName val="10-Yr"/>
      <sheetName val="LUA_REPORT"/>
      <sheetName val="CCI"/>
      <sheetName val="NEW ROAD"/>
      <sheetName val="TDF_EMPLOYEES"/>
      <sheetName val="10-Yr (Report)_EMPLOYEES"/>
      <sheetName val="OldMaxF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E-A"/>
      <sheetName val="E-B"/>
      <sheetName val="E-C"/>
      <sheetName val="E-D"/>
      <sheetName val="E-E"/>
      <sheetName val="RIP"/>
      <sheetName val="RIP-cost"/>
      <sheetName val="SupA"/>
      <sheetName val="SupB"/>
      <sheetName val="Sup C"/>
      <sheetName val="SupD"/>
      <sheetName val="SupE"/>
      <sheetName val="MaxFee"/>
      <sheetName val="Summary (A)"/>
      <sheetName val="Summary (B)"/>
      <sheetName val="Summary (C)"/>
      <sheetName val="Summary (D)"/>
      <sheetName val="Summary (E)"/>
      <sheetName val="PieCharts b(City)"/>
      <sheetName val="PieCharts D"/>
      <sheetName val="CIP Cost Breakdown"/>
      <sheetName val="ExecSummaryTable1"/>
      <sheetName val="ExecSummaryTable2"/>
      <sheetName val="ExecSummaryTable3"/>
      <sheetName val="10-Yr (Report)"/>
      <sheetName val="LUVMET9th"/>
      <sheetName val="LUVMET_Descriptions"/>
      <sheetName val="Con_PayItems"/>
      <sheetName val="Asp_PayItems"/>
      <sheetName val="Con_PayItems (Ex)"/>
      <sheetName val="Master"/>
      <sheetName val="row analysis"/>
      <sheetName val="Jim Christal (1)"/>
      <sheetName val="Jim Christal (2)"/>
      <sheetName val="Jim Christal (3)"/>
      <sheetName val="Jim Christal (4)"/>
      <sheetName val="Airport"/>
      <sheetName val="Amyx"/>
      <sheetName val="Shelby"/>
      <sheetName val="Cole EW #1"/>
      <sheetName val="FM 2499 (1)"/>
      <sheetName val="FM 2499 (2)"/>
      <sheetName val="Cole EW SA #2"/>
      <sheetName val="H. Lively (1)"/>
      <sheetName val="H. Lively (2)"/>
      <sheetName val="H. Lively (3)"/>
      <sheetName val="H. Ranch Art."/>
      <sheetName val="Brush Creek (1)"/>
      <sheetName val="Ed Robson"/>
      <sheetName val="C. Wolfe"/>
      <sheetName val="H Lively (4)"/>
      <sheetName val="Cole N-S SA"/>
      <sheetName val="C. Ranch-H. Ranch Art."/>
      <sheetName val="Future Loop (2)"/>
      <sheetName val="Future Loop (3)"/>
      <sheetName val="Future Loop (4)"/>
      <sheetName val="Future Loop (5)"/>
      <sheetName val="J. Christal-T. Cole Col."/>
      <sheetName val="Westcourt"/>
      <sheetName val="Westcourt_Underwood"/>
      <sheetName val="Underwood (1)"/>
      <sheetName val="Underwood (2)"/>
      <sheetName val="J. Paine, Underwood (1)"/>
      <sheetName val="J. Paine, Underwood (2)"/>
      <sheetName val="J. Paine, Underwood (3)"/>
      <sheetName val="Western"/>
      <sheetName val="Precision (1)"/>
      <sheetName val="Precision (2)"/>
      <sheetName val="Parvin"/>
      <sheetName val="Hobson"/>
      <sheetName val="Vintage"/>
      <sheetName val="El Paseo"/>
      <sheetName val="Ryan"/>
      <sheetName val="Robinson (1)"/>
      <sheetName val="Robinson (2)"/>
      <sheetName val="Creekdale (1)"/>
      <sheetName val="Creekdale (2)"/>
      <sheetName val="Creekdale (3)"/>
      <sheetName val="Creekdale (4)"/>
      <sheetName val="Brush Creek (2)"/>
      <sheetName val="Brush Creek (3)"/>
      <sheetName val="Brush Creek (4)"/>
      <sheetName val="Brush Creek (5)"/>
      <sheetName val="Hickory Creek (1)"/>
      <sheetName val="Hickory Creek (2)"/>
      <sheetName val="Hickory Creek (3)"/>
      <sheetName val="Hickory Creek (4)"/>
      <sheetName val="Hickory Creek (5)"/>
      <sheetName val="Hickory Creek (6)"/>
      <sheetName val="JP-FW Collector"/>
      <sheetName val="John Paine"/>
      <sheetName val="John Paine (2)"/>
      <sheetName val="John Paine (3)"/>
      <sheetName val="Bonnie Brae (4)"/>
      <sheetName val="Bonnie Brae (5)"/>
      <sheetName val="Highland Park"/>
      <sheetName val="Fort Worth (US 377)"/>
      <sheetName val="FM 1830 (1)"/>
      <sheetName val="RyanCreekdaleCollector"/>
      <sheetName val="Teasley"/>
      <sheetName val="Brinker (2)"/>
      <sheetName val="Milam (1)"/>
      <sheetName val="Milam (2)"/>
      <sheetName val="Bobcat (1)"/>
      <sheetName val="Ganzer"/>
      <sheetName val="Ganzer,Long (1)"/>
      <sheetName val="Ganzer,Long (2)"/>
      <sheetName val="Barthold-Cindy Col"/>
      <sheetName val="Masch Branch-I-35 Col"/>
      <sheetName val="HOD SA (1)"/>
      <sheetName val="HOD SA (2)"/>
      <sheetName val="HOD SA (3)"/>
      <sheetName val="HWY 1173 (1)"/>
      <sheetName val="HWY 1173 (2)"/>
      <sheetName val="Elm (US 377)"/>
      <sheetName val="Hercules"/>
      <sheetName val="Westgate (E-W)"/>
      <sheetName val="Riney (1)"/>
      <sheetName val="Riney (2)"/>
      <sheetName val="Masch Branch-I-35 SA"/>
      <sheetName val="Jim Christal (1C)"/>
      <sheetName val="Jim Christal (2C)"/>
      <sheetName val="Jim Christal (3C)"/>
      <sheetName val="Nail (1)"/>
      <sheetName val="Nail (2)"/>
      <sheetName val="Thomas J. Egan (1)"/>
      <sheetName val="Thomas J. Egan (2)"/>
      <sheetName val="Future Loop (1)"/>
      <sheetName val="Masch Branch (1)"/>
      <sheetName val="Masch Branch (2)"/>
      <sheetName val="Masch Branch (3)"/>
      <sheetName val="Lover's Lane (1)"/>
      <sheetName val="Lover's Lane (2)"/>
      <sheetName val="Lover's Lane (3)"/>
      <sheetName val="Lover's Lane (4)"/>
      <sheetName val="Barthold"/>
      <sheetName val="Cindy (1)"/>
      <sheetName val="Cindy (2)"/>
      <sheetName val="Cindy (3)"/>
      <sheetName val="Cindy (4)"/>
      <sheetName val="Cindy (5)"/>
      <sheetName val="Western (1)"/>
      <sheetName val="Milam-Bobcat"/>
      <sheetName val="HOD N-S SA (1)"/>
      <sheetName val="HOD N-S SA (2)"/>
      <sheetName val="Heritage Trail"/>
      <sheetName val="Bonnie Brae (1C)"/>
      <sheetName val="Bonnie Brae (2C)"/>
      <sheetName val="Bonnie Brae (3C)"/>
      <sheetName val="Fallmeadow"/>
      <sheetName val="FM 2164 (C)"/>
      <sheetName val="Locust (FM 2164)"/>
      <sheetName val="2164-BH Col (1)"/>
      <sheetName val="2164-BH Col (2)"/>
      <sheetName val="2164-BH Col (3)"/>
      <sheetName val="FM 2153 (Realigned)"/>
      <sheetName val="2164-2153 PA (1)"/>
      <sheetName val="2164-2153 PA (2)"/>
      <sheetName val="2164-2153 SA (1)"/>
      <sheetName val="2164-2153 SA (2)"/>
      <sheetName val="Shepard"/>
      <sheetName val="G Springs-Chapman Col"/>
      <sheetName val="Mesquite Ridge (1)"/>
      <sheetName val="Mesquite Ridge (2)"/>
      <sheetName val="Mesquite Ridge (3)"/>
      <sheetName val="Brittany Hill (1)"/>
      <sheetName val="Brittany Hill (2)"/>
      <sheetName val="FM 2153 (1)"/>
      <sheetName val="FM 2153 (2)"/>
      <sheetName val="2153 Re.-2153 Col"/>
      <sheetName val="FM 2153 (3)"/>
      <sheetName val="Green Valley (1)"/>
      <sheetName val="Green Valley (2)"/>
      <sheetName val="Milam (3)"/>
      <sheetName val="Bobcat (3)"/>
      <sheetName val="Cooper Ck (1)"/>
      <sheetName val="Cooper Ck (2)"/>
      <sheetName val="Cooper Ck (3)"/>
      <sheetName val="Golden Circle"/>
      <sheetName val="Hartlee Field (1)"/>
      <sheetName val="Hartlee Field (2)"/>
      <sheetName val="Long (1)"/>
      <sheetName val="Long (2)"/>
      <sheetName val="Hartlee Field (3)"/>
      <sheetName val="Kings-Windsor Col"/>
      <sheetName val="Windsor"/>
      <sheetName val="Mingo (2)"/>
      <sheetName val="Post Oak (1)"/>
      <sheetName val="Post Oak-Cooper Ck"/>
      <sheetName val="Post Oak (2)"/>
      <sheetName val="Post Oak (3)_"/>
      <sheetName val="Post Oak (4)_"/>
      <sheetName val="Deerwood"/>
      <sheetName val="Hartlee-Cooper Col"/>
      <sheetName val="Sherman (1)"/>
      <sheetName val="Sherman (2)"/>
      <sheetName val="FM 2164"/>
      <sheetName val="Locust"/>
      <sheetName val="Mingo (1)"/>
      <sheetName val="Lattimore"/>
      <sheetName val="Audra"/>
      <sheetName val="Blagg"/>
      <sheetName val="McKinney"/>
      <sheetName val="Duchess (1)"/>
      <sheetName val="Duchess (2)"/>
      <sheetName val="Morse (1)"/>
      <sheetName val="Morse (2)"/>
      <sheetName val="Spencer"/>
      <sheetName val="Lakeview (1)"/>
      <sheetName val="Lakeview (2)"/>
      <sheetName val="Edwards (1)"/>
      <sheetName val="Bonnie Brae (3)"/>
      <sheetName val="Ruddell"/>
      <sheetName val="Mockingbird"/>
      <sheetName val="Brinker"/>
      <sheetName val="Mayhill (1)"/>
      <sheetName val="Mayhill (2)"/>
      <sheetName val="Post Oak (3)"/>
      <sheetName val="Post Oak (4)"/>
      <sheetName val="Post Oak (5)"/>
      <sheetName val="Post Oak (6)"/>
      <sheetName val="Post Oak (7)"/>
      <sheetName val="Lakeview (3)"/>
      <sheetName val="Trnty-McKy (1)"/>
      <sheetName val="Trnty-McKy (2)"/>
      <sheetName val="Bell Avenue Alternate"/>
      <sheetName val="NEW ROAD"/>
      <sheetName val="Bid Tab Estimates"/>
      <sheetName val="Hunter E-W Col #1"/>
      <sheetName val="Hunter N-S Col #1"/>
      <sheetName val="H. Ranch-R. Ranch Col."/>
      <sheetName val="Hunter N-S Col # 2"/>
      <sheetName val="CreekdaleHC Collector"/>
      <sheetName val="HOD N Col #1"/>
      <sheetName val="HOD N Col #2"/>
      <sheetName val="Bobcat (2)"/>
      <sheetName val="I-35-HOD PA Col"/>
      <sheetName val="HOD Col #1"/>
      <sheetName val="HOD Col #2"/>
      <sheetName val="HOD Col #3"/>
      <sheetName val="HOD Col #4"/>
      <sheetName val="HOD Col #5"/>
      <sheetName val="HOD Col #6"/>
      <sheetName val="Panhandle"/>
      <sheetName val="I-35 HOD Col"/>
      <sheetName val="Wishbone Col #1"/>
      <sheetName val="Wishbone Col #2"/>
      <sheetName val="Shepard-PA Collector"/>
      <sheetName val="&lt;Worked On"/>
      <sheetName val="Not Worked On&gt;"/>
      <sheetName val="MasterComplete"/>
      <sheetName val="A+"/>
      <sheetName val="B"/>
      <sheetName val="Bid Tab Estimates CH"/>
      <sheetName val="Summary(2)"/>
      <sheetName val="Sup2"/>
      <sheetName val="MaxFee Executive_Summary"/>
      <sheetName val="Castle Dr."/>
      <sheetName val="Hickox Rd. (2)"/>
      <sheetName val="Pie_Comp"/>
      <sheetName val="LUA_REPORT"/>
      <sheetName val="LUVMET (2)"/>
      <sheetName val="CCI"/>
      <sheetName val="Summary (All)"/>
      <sheetName val="TDF_EMPLOYEES"/>
      <sheetName val="OldMaxFee"/>
      <sheetName val="Trnty-McKy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97"/>
  <sheetViews>
    <sheetView showGridLines="0" showRowColHeaders="0" tabSelected="1" workbookViewId="0">
      <selection activeCell="E21" sqref="E21"/>
    </sheetView>
  </sheetViews>
  <sheetFormatPr defaultRowHeight="12.75"/>
  <cols>
    <col min="1" max="1" width="2.28515625" style="133" customWidth="1"/>
    <col min="2" max="2" width="35.7109375" style="133" customWidth="1"/>
    <col min="3" max="3" width="3.85546875" style="133" customWidth="1"/>
    <col min="4" max="4" width="29.5703125" style="133" customWidth="1"/>
    <col min="5" max="5" width="11.85546875" style="133" customWidth="1"/>
    <col min="6" max="6" width="2.42578125" style="133" customWidth="1"/>
    <col min="7" max="7" width="20.7109375" style="133" customWidth="1"/>
    <col min="8" max="8" width="2.140625" style="133" customWidth="1"/>
    <col min="9" max="9" width="20.7109375" style="133" customWidth="1"/>
    <col min="10" max="10" width="2.42578125" style="133" customWidth="1"/>
    <col min="11" max="11" width="20.7109375" style="133" customWidth="1"/>
    <col min="12" max="12" width="2.140625" style="133" customWidth="1"/>
    <col min="13" max="13" width="20.7109375" style="133" customWidth="1"/>
    <col min="14" max="14" width="2" style="133" customWidth="1"/>
    <col min="15" max="15" width="20.7109375" style="132" customWidth="1"/>
    <col min="16" max="23" width="9.140625" style="133" hidden="1" customWidth="1"/>
    <col min="24" max="24" width="12" style="133" hidden="1" customWidth="1"/>
    <col min="25" max="25" width="9.140625" style="133" hidden="1" customWidth="1"/>
    <col min="26" max="26" width="11" style="133" hidden="1" customWidth="1"/>
    <col min="27" max="28" width="9.140625" style="133" hidden="1" customWidth="1"/>
    <col min="29" max="60" width="9.140625" style="133" customWidth="1"/>
    <col min="61" max="248" width="9.140625" style="133"/>
    <col min="249" max="249" width="2.28515625" style="133" customWidth="1"/>
    <col min="250" max="250" width="35.7109375" style="133" customWidth="1"/>
    <col min="251" max="251" width="3.85546875" style="133" customWidth="1"/>
    <col min="252" max="252" width="20.140625" style="133" customWidth="1"/>
    <col min="253" max="253" width="11.85546875" style="133" customWidth="1"/>
    <col min="254" max="254" width="2.42578125" style="133" customWidth="1"/>
    <col min="255" max="255" width="20.7109375" style="133" customWidth="1"/>
    <col min="256" max="256" width="2.140625" style="133" customWidth="1"/>
    <col min="257" max="257" width="20.7109375" style="133" customWidth="1"/>
    <col min="258" max="258" width="2.42578125" style="133" customWidth="1"/>
    <col min="259" max="259" width="20.7109375" style="133" customWidth="1"/>
    <col min="260" max="260" width="2.140625" style="133" customWidth="1"/>
    <col min="261" max="261" width="20.7109375" style="133" customWidth="1"/>
    <col min="262" max="262" width="2" style="133" customWidth="1"/>
    <col min="263" max="263" width="20.7109375" style="133" customWidth="1"/>
    <col min="264" max="316" width="0" style="133" hidden="1" customWidth="1"/>
    <col min="317" max="504" width="9.140625" style="133"/>
    <col min="505" max="505" width="2.28515625" style="133" customWidth="1"/>
    <col min="506" max="506" width="35.7109375" style="133" customWidth="1"/>
    <col min="507" max="507" width="3.85546875" style="133" customWidth="1"/>
    <col min="508" max="508" width="20.140625" style="133" customWidth="1"/>
    <col min="509" max="509" width="11.85546875" style="133" customWidth="1"/>
    <col min="510" max="510" width="2.42578125" style="133" customWidth="1"/>
    <col min="511" max="511" width="20.7109375" style="133" customWidth="1"/>
    <col min="512" max="512" width="2.140625" style="133" customWidth="1"/>
    <col min="513" max="513" width="20.7109375" style="133" customWidth="1"/>
    <col min="514" max="514" width="2.42578125" style="133" customWidth="1"/>
    <col min="515" max="515" width="20.7109375" style="133" customWidth="1"/>
    <col min="516" max="516" width="2.140625" style="133" customWidth="1"/>
    <col min="517" max="517" width="20.7109375" style="133" customWidth="1"/>
    <col min="518" max="518" width="2" style="133" customWidth="1"/>
    <col min="519" max="519" width="20.7109375" style="133" customWidth="1"/>
    <col min="520" max="572" width="0" style="133" hidden="1" customWidth="1"/>
    <col min="573" max="760" width="9.140625" style="133"/>
    <col min="761" max="761" width="2.28515625" style="133" customWidth="1"/>
    <col min="762" max="762" width="35.7109375" style="133" customWidth="1"/>
    <col min="763" max="763" width="3.85546875" style="133" customWidth="1"/>
    <col min="764" max="764" width="20.140625" style="133" customWidth="1"/>
    <col min="765" max="765" width="11.85546875" style="133" customWidth="1"/>
    <col min="766" max="766" width="2.42578125" style="133" customWidth="1"/>
    <col min="767" max="767" width="20.7109375" style="133" customWidth="1"/>
    <col min="768" max="768" width="2.140625" style="133" customWidth="1"/>
    <col min="769" max="769" width="20.7109375" style="133" customWidth="1"/>
    <col min="770" max="770" width="2.42578125" style="133" customWidth="1"/>
    <col min="771" max="771" width="20.7109375" style="133" customWidth="1"/>
    <col min="772" max="772" width="2.140625" style="133" customWidth="1"/>
    <col min="773" max="773" width="20.7109375" style="133" customWidth="1"/>
    <col min="774" max="774" width="2" style="133" customWidth="1"/>
    <col min="775" max="775" width="20.7109375" style="133" customWidth="1"/>
    <col min="776" max="828" width="0" style="133" hidden="1" customWidth="1"/>
    <col min="829" max="1016" width="9.140625" style="133"/>
    <col min="1017" max="1017" width="2.28515625" style="133" customWidth="1"/>
    <col min="1018" max="1018" width="35.7109375" style="133" customWidth="1"/>
    <col min="1019" max="1019" width="3.85546875" style="133" customWidth="1"/>
    <col min="1020" max="1020" width="20.140625" style="133" customWidth="1"/>
    <col min="1021" max="1021" width="11.85546875" style="133" customWidth="1"/>
    <col min="1022" max="1022" width="2.42578125" style="133" customWidth="1"/>
    <col min="1023" max="1023" width="20.7109375" style="133" customWidth="1"/>
    <col min="1024" max="1024" width="2.140625" style="133" customWidth="1"/>
    <col min="1025" max="1025" width="20.7109375" style="133" customWidth="1"/>
    <col min="1026" max="1026" width="2.42578125" style="133" customWidth="1"/>
    <col min="1027" max="1027" width="20.7109375" style="133" customWidth="1"/>
    <col min="1028" max="1028" width="2.140625" style="133" customWidth="1"/>
    <col min="1029" max="1029" width="20.7109375" style="133" customWidth="1"/>
    <col min="1030" max="1030" width="2" style="133" customWidth="1"/>
    <col min="1031" max="1031" width="20.7109375" style="133" customWidth="1"/>
    <col min="1032" max="1084" width="0" style="133" hidden="1" customWidth="1"/>
    <col min="1085" max="1272" width="9.140625" style="133"/>
    <col min="1273" max="1273" width="2.28515625" style="133" customWidth="1"/>
    <col min="1274" max="1274" width="35.7109375" style="133" customWidth="1"/>
    <col min="1275" max="1275" width="3.85546875" style="133" customWidth="1"/>
    <col min="1276" max="1276" width="20.140625" style="133" customWidth="1"/>
    <col min="1277" max="1277" width="11.85546875" style="133" customWidth="1"/>
    <col min="1278" max="1278" width="2.42578125" style="133" customWidth="1"/>
    <col min="1279" max="1279" width="20.7109375" style="133" customWidth="1"/>
    <col min="1280" max="1280" width="2.140625" style="133" customWidth="1"/>
    <col min="1281" max="1281" width="20.7109375" style="133" customWidth="1"/>
    <col min="1282" max="1282" width="2.42578125" style="133" customWidth="1"/>
    <col min="1283" max="1283" width="20.7109375" style="133" customWidth="1"/>
    <col min="1284" max="1284" width="2.140625" style="133" customWidth="1"/>
    <col min="1285" max="1285" width="20.7109375" style="133" customWidth="1"/>
    <col min="1286" max="1286" width="2" style="133" customWidth="1"/>
    <col min="1287" max="1287" width="20.7109375" style="133" customWidth="1"/>
    <col min="1288" max="1340" width="0" style="133" hidden="1" customWidth="1"/>
    <col min="1341" max="1528" width="9.140625" style="133"/>
    <col min="1529" max="1529" width="2.28515625" style="133" customWidth="1"/>
    <col min="1530" max="1530" width="35.7109375" style="133" customWidth="1"/>
    <col min="1531" max="1531" width="3.85546875" style="133" customWidth="1"/>
    <col min="1532" max="1532" width="20.140625" style="133" customWidth="1"/>
    <col min="1533" max="1533" width="11.85546875" style="133" customWidth="1"/>
    <col min="1534" max="1534" width="2.42578125" style="133" customWidth="1"/>
    <col min="1535" max="1535" width="20.7109375" style="133" customWidth="1"/>
    <col min="1536" max="1536" width="2.140625" style="133" customWidth="1"/>
    <col min="1537" max="1537" width="20.7109375" style="133" customWidth="1"/>
    <col min="1538" max="1538" width="2.42578125" style="133" customWidth="1"/>
    <col min="1539" max="1539" width="20.7109375" style="133" customWidth="1"/>
    <col min="1540" max="1540" width="2.140625" style="133" customWidth="1"/>
    <col min="1541" max="1541" width="20.7109375" style="133" customWidth="1"/>
    <col min="1542" max="1542" width="2" style="133" customWidth="1"/>
    <col min="1543" max="1543" width="20.7109375" style="133" customWidth="1"/>
    <col min="1544" max="1596" width="0" style="133" hidden="1" customWidth="1"/>
    <col min="1597" max="1784" width="9.140625" style="133"/>
    <col min="1785" max="1785" width="2.28515625" style="133" customWidth="1"/>
    <col min="1786" max="1786" width="35.7109375" style="133" customWidth="1"/>
    <col min="1787" max="1787" width="3.85546875" style="133" customWidth="1"/>
    <col min="1788" max="1788" width="20.140625" style="133" customWidth="1"/>
    <col min="1789" max="1789" width="11.85546875" style="133" customWidth="1"/>
    <col min="1790" max="1790" width="2.42578125" style="133" customWidth="1"/>
    <col min="1791" max="1791" width="20.7109375" style="133" customWidth="1"/>
    <col min="1792" max="1792" width="2.140625" style="133" customWidth="1"/>
    <col min="1793" max="1793" width="20.7109375" style="133" customWidth="1"/>
    <col min="1794" max="1794" width="2.42578125" style="133" customWidth="1"/>
    <col min="1795" max="1795" width="20.7109375" style="133" customWidth="1"/>
    <col min="1796" max="1796" width="2.140625" style="133" customWidth="1"/>
    <col min="1797" max="1797" width="20.7109375" style="133" customWidth="1"/>
    <col min="1798" max="1798" width="2" style="133" customWidth="1"/>
    <col min="1799" max="1799" width="20.7109375" style="133" customWidth="1"/>
    <col min="1800" max="1852" width="0" style="133" hidden="1" customWidth="1"/>
    <col min="1853" max="2040" width="9.140625" style="133"/>
    <col min="2041" max="2041" width="2.28515625" style="133" customWidth="1"/>
    <col min="2042" max="2042" width="35.7109375" style="133" customWidth="1"/>
    <col min="2043" max="2043" width="3.85546875" style="133" customWidth="1"/>
    <col min="2044" max="2044" width="20.140625" style="133" customWidth="1"/>
    <col min="2045" max="2045" width="11.85546875" style="133" customWidth="1"/>
    <col min="2046" max="2046" width="2.42578125" style="133" customWidth="1"/>
    <col min="2047" max="2047" width="20.7109375" style="133" customWidth="1"/>
    <col min="2048" max="2048" width="2.140625" style="133" customWidth="1"/>
    <col min="2049" max="2049" width="20.7109375" style="133" customWidth="1"/>
    <col min="2050" max="2050" width="2.42578125" style="133" customWidth="1"/>
    <col min="2051" max="2051" width="20.7109375" style="133" customWidth="1"/>
    <col min="2052" max="2052" width="2.140625" style="133" customWidth="1"/>
    <col min="2053" max="2053" width="20.7109375" style="133" customWidth="1"/>
    <col min="2054" max="2054" width="2" style="133" customWidth="1"/>
    <col min="2055" max="2055" width="20.7109375" style="133" customWidth="1"/>
    <col min="2056" max="2108" width="0" style="133" hidden="1" customWidth="1"/>
    <col min="2109" max="2296" width="9.140625" style="133"/>
    <col min="2297" max="2297" width="2.28515625" style="133" customWidth="1"/>
    <col min="2298" max="2298" width="35.7109375" style="133" customWidth="1"/>
    <col min="2299" max="2299" width="3.85546875" style="133" customWidth="1"/>
    <col min="2300" max="2300" width="20.140625" style="133" customWidth="1"/>
    <col min="2301" max="2301" width="11.85546875" style="133" customWidth="1"/>
    <col min="2302" max="2302" width="2.42578125" style="133" customWidth="1"/>
    <col min="2303" max="2303" width="20.7109375" style="133" customWidth="1"/>
    <col min="2304" max="2304" width="2.140625" style="133" customWidth="1"/>
    <col min="2305" max="2305" width="20.7109375" style="133" customWidth="1"/>
    <col min="2306" max="2306" width="2.42578125" style="133" customWidth="1"/>
    <col min="2307" max="2307" width="20.7109375" style="133" customWidth="1"/>
    <col min="2308" max="2308" width="2.140625" style="133" customWidth="1"/>
    <col min="2309" max="2309" width="20.7109375" style="133" customWidth="1"/>
    <col min="2310" max="2310" width="2" style="133" customWidth="1"/>
    <col min="2311" max="2311" width="20.7109375" style="133" customWidth="1"/>
    <col min="2312" max="2364" width="0" style="133" hidden="1" customWidth="1"/>
    <col min="2365" max="2552" width="9.140625" style="133"/>
    <col min="2553" max="2553" width="2.28515625" style="133" customWidth="1"/>
    <col min="2554" max="2554" width="35.7109375" style="133" customWidth="1"/>
    <col min="2555" max="2555" width="3.85546875" style="133" customWidth="1"/>
    <col min="2556" max="2556" width="20.140625" style="133" customWidth="1"/>
    <col min="2557" max="2557" width="11.85546875" style="133" customWidth="1"/>
    <col min="2558" max="2558" width="2.42578125" style="133" customWidth="1"/>
    <col min="2559" max="2559" width="20.7109375" style="133" customWidth="1"/>
    <col min="2560" max="2560" width="2.140625" style="133" customWidth="1"/>
    <col min="2561" max="2561" width="20.7109375" style="133" customWidth="1"/>
    <col min="2562" max="2562" width="2.42578125" style="133" customWidth="1"/>
    <col min="2563" max="2563" width="20.7109375" style="133" customWidth="1"/>
    <col min="2564" max="2564" width="2.140625" style="133" customWidth="1"/>
    <col min="2565" max="2565" width="20.7109375" style="133" customWidth="1"/>
    <col min="2566" max="2566" width="2" style="133" customWidth="1"/>
    <col min="2567" max="2567" width="20.7109375" style="133" customWidth="1"/>
    <col min="2568" max="2620" width="0" style="133" hidden="1" customWidth="1"/>
    <col min="2621" max="2808" width="9.140625" style="133"/>
    <col min="2809" max="2809" width="2.28515625" style="133" customWidth="1"/>
    <col min="2810" max="2810" width="35.7109375" style="133" customWidth="1"/>
    <col min="2811" max="2811" width="3.85546875" style="133" customWidth="1"/>
    <col min="2812" max="2812" width="20.140625" style="133" customWidth="1"/>
    <col min="2813" max="2813" width="11.85546875" style="133" customWidth="1"/>
    <col min="2814" max="2814" width="2.42578125" style="133" customWidth="1"/>
    <col min="2815" max="2815" width="20.7109375" style="133" customWidth="1"/>
    <col min="2816" max="2816" width="2.140625" style="133" customWidth="1"/>
    <col min="2817" max="2817" width="20.7109375" style="133" customWidth="1"/>
    <col min="2818" max="2818" width="2.42578125" style="133" customWidth="1"/>
    <col min="2819" max="2819" width="20.7109375" style="133" customWidth="1"/>
    <col min="2820" max="2820" width="2.140625" style="133" customWidth="1"/>
    <col min="2821" max="2821" width="20.7109375" style="133" customWidth="1"/>
    <col min="2822" max="2822" width="2" style="133" customWidth="1"/>
    <col min="2823" max="2823" width="20.7109375" style="133" customWidth="1"/>
    <col min="2824" max="2876" width="0" style="133" hidden="1" customWidth="1"/>
    <col min="2877" max="3064" width="9.140625" style="133"/>
    <col min="3065" max="3065" width="2.28515625" style="133" customWidth="1"/>
    <col min="3066" max="3066" width="35.7109375" style="133" customWidth="1"/>
    <col min="3067" max="3067" width="3.85546875" style="133" customWidth="1"/>
    <col min="3068" max="3068" width="20.140625" style="133" customWidth="1"/>
    <col min="3069" max="3069" width="11.85546875" style="133" customWidth="1"/>
    <col min="3070" max="3070" width="2.42578125" style="133" customWidth="1"/>
    <col min="3071" max="3071" width="20.7109375" style="133" customWidth="1"/>
    <col min="3072" max="3072" width="2.140625" style="133" customWidth="1"/>
    <col min="3073" max="3073" width="20.7109375" style="133" customWidth="1"/>
    <col min="3074" max="3074" width="2.42578125" style="133" customWidth="1"/>
    <col min="3075" max="3075" width="20.7109375" style="133" customWidth="1"/>
    <col min="3076" max="3076" width="2.140625" style="133" customWidth="1"/>
    <col min="3077" max="3077" width="20.7109375" style="133" customWidth="1"/>
    <col min="3078" max="3078" width="2" style="133" customWidth="1"/>
    <col min="3079" max="3079" width="20.7109375" style="133" customWidth="1"/>
    <col min="3080" max="3132" width="0" style="133" hidden="1" customWidth="1"/>
    <col min="3133" max="3320" width="9.140625" style="133"/>
    <col min="3321" max="3321" width="2.28515625" style="133" customWidth="1"/>
    <col min="3322" max="3322" width="35.7109375" style="133" customWidth="1"/>
    <col min="3323" max="3323" width="3.85546875" style="133" customWidth="1"/>
    <col min="3324" max="3324" width="20.140625" style="133" customWidth="1"/>
    <col min="3325" max="3325" width="11.85546875" style="133" customWidth="1"/>
    <col min="3326" max="3326" width="2.42578125" style="133" customWidth="1"/>
    <col min="3327" max="3327" width="20.7109375" style="133" customWidth="1"/>
    <col min="3328" max="3328" width="2.140625" style="133" customWidth="1"/>
    <col min="3329" max="3329" width="20.7109375" style="133" customWidth="1"/>
    <col min="3330" max="3330" width="2.42578125" style="133" customWidth="1"/>
    <col min="3331" max="3331" width="20.7109375" style="133" customWidth="1"/>
    <col min="3332" max="3332" width="2.140625" style="133" customWidth="1"/>
    <col min="3333" max="3333" width="20.7109375" style="133" customWidth="1"/>
    <col min="3334" max="3334" width="2" style="133" customWidth="1"/>
    <col min="3335" max="3335" width="20.7109375" style="133" customWidth="1"/>
    <col min="3336" max="3388" width="0" style="133" hidden="1" customWidth="1"/>
    <col min="3389" max="3576" width="9.140625" style="133"/>
    <col min="3577" max="3577" width="2.28515625" style="133" customWidth="1"/>
    <col min="3578" max="3578" width="35.7109375" style="133" customWidth="1"/>
    <col min="3579" max="3579" width="3.85546875" style="133" customWidth="1"/>
    <col min="3580" max="3580" width="20.140625" style="133" customWidth="1"/>
    <col min="3581" max="3581" width="11.85546875" style="133" customWidth="1"/>
    <col min="3582" max="3582" width="2.42578125" style="133" customWidth="1"/>
    <col min="3583" max="3583" width="20.7109375" style="133" customWidth="1"/>
    <col min="3584" max="3584" width="2.140625" style="133" customWidth="1"/>
    <col min="3585" max="3585" width="20.7109375" style="133" customWidth="1"/>
    <col min="3586" max="3586" width="2.42578125" style="133" customWidth="1"/>
    <col min="3587" max="3587" width="20.7109375" style="133" customWidth="1"/>
    <col min="3588" max="3588" width="2.140625" style="133" customWidth="1"/>
    <col min="3589" max="3589" width="20.7109375" style="133" customWidth="1"/>
    <col min="3590" max="3590" width="2" style="133" customWidth="1"/>
    <col min="3591" max="3591" width="20.7109375" style="133" customWidth="1"/>
    <col min="3592" max="3644" width="0" style="133" hidden="1" customWidth="1"/>
    <col min="3645" max="3832" width="9.140625" style="133"/>
    <col min="3833" max="3833" width="2.28515625" style="133" customWidth="1"/>
    <col min="3834" max="3834" width="35.7109375" style="133" customWidth="1"/>
    <col min="3835" max="3835" width="3.85546875" style="133" customWidth="1"/>
    <col min="3836" max="3836" width="20.140625" style="133" customWidth="1"/>
    <col min="3837" max="3837" width="11.85546875" style="133" customWidth="1"/>
    <col min="3838" max="3838" width="2.42578125" style="133" customWidth="1"/>
    <col min="3839" max="3839" width="20.7109375" style="133" customWidth="1"/>
    <col min="3840" max="3840" width="2.140625" style="133" customWidth="1"/>
    <col min="3841" max="3841" width="20.7109375" style="133" customWidth="1"/>
    <col min="3842" max="3842" width="2.42578125" style="133" customWidth="1"/>
    <col min="3843" max="3843" width="20.7109375" style="133" customWidth="1"/>
    <col min="3844" max="3844" width="2.140625" style="133" customWidth="1"/>
    <col min="3845" max="3845" width="20.7109375" style="133" customWidth="1"/>
    <col min="3846" max="3846" width="2" style="133" customWidth="1"/>
    <col min="3847" max="3847" width="20.7109375" style="133" customWidth="1"/>
    <col min="3848" max="3900" width="0" style="133" hidden="1" customWidth="1"/>
    <col min="3901" max="4088" width="9.140625" style="133"/>
    <col min="4089" max="4089" width="2.28515625" style="133" customWidth="1"/>
    <col min="4090" max="4090" width="35.7109375" style="133" customWidth="1"/>
    <col min="4091" max="4091" width="3.85546875" style="133" customWidth="1"/>
    <col min="4092" max="4092" width="20.140625" style="133" customWidth="1"/>
    <col min="4093" max="4093" width="11.85546875" style="133" customWidth="1"/>
    <col min="4094" max="4094" width="2.42578125" style="133" customWidth="1"/>
    <col min="4095" max="4095" width="20.7109375" style="133" customWidth="1"/>
    <col min="4096" max="4096" width="2.140625" style="133" customWidth="1"/>
    <col min="4097" max="4097" width="20.7109375" style="133" customWidth="1"/>
    <col min="4098" max="4098" width="2.42578125" style="133" customWidth="1"/>
    <col min="4099" max="4099" width="20.7109375" style="133" customWidth="1"/>
    <col min="4100" max="4100" width="2.140625" style="133" customWidth="1"/>
    <col min="4101" max="4101" width="20.7109375" style="133" customWidth="1"/>
    <col min="4102" max="4102" width="2" style="133" customWidth="1"/>
    <col min="4103" max="4103" width="20.7109375" style="133" customWidth="1"/>
    <col min="4104" max="4156" width="0" style="133" hidden="1" customWidth="1"/>
    <col min="4157" max="4344" width="9.140625" style="133"/>
    <col min="4345" max="4345" width="2.28515625" style="133" customWidth="1"/>
    <col min="4346" max="4346" width="35.7109375" style="133" customWidth="1"/>
    <col min="4347" max="4347" width="3.85546875" style="133" customWidth="1"/>
    <col min="4348" max="4348" width="20.140625" style="133" customWidth="1"/>
    <col min="4349" max="4349" width="11.85546875" style="133" customWidth="1"/>
    <col min="4350" max="4350" width="2.42578125" style="133" customWidth="1"/>
    <col min="4351" max="4351" width="20.7109375" style="133" customWidth="1"/>
    <col min="4352" max="4352" width="2.140625" style="133" customWidth="1"/>
    <col min="4353" max="4353" width="20.7109375" style="133" customWidth="1"/>
    <col min="4354" max="4354" width="2.42578125" style="133" customWidth="1"/>
    <col min="4355" max="4355" width="20.7109375" style="133" customWidth="1"/>
    <col min="4356" max="4356" width="2.140625" style="133" customWidth="1"/>
    <col min="4357" max="4357" width="20.7109375" style="133" customWidth="1"/>
    <col min="4358" max="4358" width="2" style="133" customWidth="1"/>
    <col min="4359" max="4359" width="20.7109375" style="133" customWidth="1"/>
    <col min="4360" max="4412" width="0" style="133" hidden="1" customWidth="1"/>
    <col min="4413" max="4600" width="9.140625" style="133"/>
    <col min="4601" max="4601" width="2.28515625" style="133" customWidth="1"/>
    <col min="4602" max="4602" width="35.7109375" style="133" customWidth="1"/>
    <col min="4603" max="4603" width="3.85546875" style="133" customWidth="1"/>
    <col min="4604" max="4604" width="20.140625" style="133" customWidth="1"/>
    <col min="4605" max="4605" width="11.85546875" style="133" customWidth="1"/>
    <col min="4606" max="4606" width="2.42578125" style="133" customWidth="1"/>
    <col min="4607" max="4607" width="20.7109375" style="133" customWidth="1"/>
    <col min="4608" max="4608" width="2.140625" style="133" customWidth="1"/>
    <col min="4609" max="4609" width="20.7109375" style="133" customWidth="1"/>
    <col min="4610" max="4610" width="2.42578125" style="133" customWidth="1"/>
    <col min="4611" max="4611" width="20.7109375" style="133" customWidth="1"/>
    <col min="4612" max="4612" width="2.140625" style="133" customWidth="1"/>
    <col min="4613" max="4613" width="20.7109375" style="133" customWidth="1"/>
    <col min="4614" max="4614" width="2" style="133" customWidth="1"/>
    <col min="4615" max="4615" width="20.7109375" style="133" customWidth="1"/>
    <col min="4616" max="4668" width="0" style="133" hidden="1" customWidth="1"/>
    <col min="4669" max="4856" width="9.140625" style="133"/>
    <col min="4857" max="4857" width="2.28515625" style="133" customWidth="1"/>
    <col min="4858" max="4858" width="35.7109375" style="133" customWidth="1"/>
    <col min="4859" max="4859" width="3.85546875" style="133" customWidth="1"/>
    <col min="4860" max="4860" width="20.140625" style="133" customWidth="1"/>
    <col min="4861" max="4861" width="11.85546875" style="133" customWidth="1"/>
    <col min="4862" max="4862" width="2.42578125" style="133" customWidth="1"/>
    <col min="4863" max="4863" width="20.7109375" style="133" customWidth="1"/>
    <col min="4864" max="4864" width="2.140625" style="133" customWidth="1"/>
    <col min="4865" max="4865" width="20.7109375" style="133" customWidth="1"/>
    <col min="4866" max="4866" width="2.42578125" style="133" customWidth="1"/>
    <col min="4867" max="4867" width="20.7109375" style="133" customWidth="1"/>
    <col min="4868" max="4868" width="2.140625" style="133" customWidth="1"/>
    <col min="4869" max="4869" width="20.7109375" style="133" customWidth="1"/>
    <col min="4870" max="4870" width="2" style="133" customWidth="1"/>
    <col min="4871" max="4871" width="20.7109375" style="133" customWidth="1"/>
    <col min="4872" max="4924" width="0" style="133" hidden="1" customWidth="1"/>
    <col min="4925" max="5112" width="9.140625" style="133"/>
    <col min="5113" max="5113" width="2.28515625" style="133" customWidth="1"/>
    <col min="5114" max="5114" width="35.7109375" style="133" customWidth="1"/>
    <col min="5115" max="5115" width="3.85546875" style="133" customWidth="1"/>
    <col min="5116" max="5116" width="20.140625" style="133" customWidth="1"/>
    <col min="5117" max="5117" width="11.85546875" style="133" customWidth="1"/>
    <col min="5118" max="5118" width="2.42578125" style="133" customWidth="1"/>
    <col min="5119" max="5119" width="20.7109375" style="133" customWidth="1"/>
    <col min="5120" max="5120" width="2.140625" style="133" customWidth="1"/>
    <col min="5121" max="5121" width="20.7109375" style="133" customWidth="1"/>
    <col min="5122" max="5122" width="2.42578125" style="133" customWidth="1"/>
    <col min="5123" max="5123" width="20.7109375" style="133" customWidth="1"/>
    <col min="5124" max="5124" width="2.140625" style="133" customWidth="1"/>
    <col min="5125" max="5125" width="20.7109375" style="133" customWidth="1"/>
    <col min="5126" max="5126" width="2" style="133" customWidth="1"/>
    <col min="5127" max="5127" width="20.7109375" style="133" customWidth="1"/>
    <col min="5128" max="5180" width="0" style="133" hidden="1" customWidth="1"/>
    <col min="5181" max="5368" width="9.140625" style="133"/>
    <col min="5369" max="5369" width="2.28515625" style="133" customWidth="1"/>
    <col min="5370" max="5370" width="35.7109375" style="133" customWidth="1"/>
    <col min="5371" max="5371" width="3.85546875" style="133" customWidth="1"/>
    <col min="5372" max="5372" width="20.140625" style="133" customWidth="1"/>
    <col min="5373" max="5373" width="11.85546875" style="133" customWidth="1"/>
    <col min="5374" max="5374" width="2.42578125" style="133" customWidth="1"/>
    <col min="5375" max="5375" width="20.7109375" style="133" customWidth="1"/>
    <col min="5376" max="5376" width="2.140625" style="133" customWidth="1"/>
    <col min="5377" max="5377" width="20.7109375" style="133" customWidth="1"/>
    <col min="5378" max="5378" width="2.42578125" style="133" customWidth="1"/>
    <col min="5379" max="5379" width="20.7109375" style="133" customWidth="1"/>
    <col min="5380" max="5380" width="2.140625" style="133" customWidth="1"/>
    <col min="5381" max="5381" width="20.7109375" style="133" customWidth="1"/>
    <col min="5382" max="5382" width="2" style="133" customWidth="1"/>
    <col min="5383" max="5383" width="20.7109375" style="133" customWidth="1"/>
    <col min="5384" max="5436" width="0" style="133" hidden="1" customWidth="1"/>
    <col min="5437" max="5624" width="9.140625" style="133"/>
    <col min="5625" max="5625" width="2.28515625" style="133" customWidth="1"/>
    <col min="5626" max="5626" width="35.7109375" style="133" customWidth="1"/>
    <col min="5627" max="5627" width="3.85546875" style="133" customWidth="1"/>
    <col min="5628" max="5628" width="20.140625" style="133" customWidth="1"/>
    <col min="5629" max="5629" width="11.85546875" style="133" customWidth="1"/>
    <col min="5630" max="5630" width="2.42578125" style="133" customWidth="1"/>
    <col min="5631" max="5631" width="20.7109375" style="133" customWidth="1"/>
    <col min="5632" max="5632" width="2.140625" style="133" customWidth="1"/>
    <col min="5633" max="5633" width="20.7109375" style="133" customWidth="1"/>
    <col min="5634" max="5634" width="2.42578125" style="133" customWidth="1"/>
    <col min="5635" max="5635" width="20.7109375" style="133" customWidth="1"/>
    <col min="5636" max="5636" width="2.140625" style="133" customWidth="1"/>
    <col min="5637" max="5637" width="20.7109375" style="133" customWidth="1"/>
    <col min="5638" max="5638" width="2" style="133" customWidth="1"/>
    <col min="5639" max="5639" width="20.7109375" style="133" customWidth="1"/>
    <col min="5640" max="5692" width="0" style="133" hidden="1" customWidth="1"/>
    <col min="5693" max="5880" width="9.140625" style="133"/>
    <col min="5881" max="5881" width="2.28515625" style="133" customWidth="1"/>
    <col min="5882" max="5882" width="35.7109375" style="133" customWidth="1"/>
    <col min="5883" max="5883" width="3.85546875" style="133" customWidth="1"/>
    <col min="5884" max="5884" width="20.140625" style="133" customWidth="1"/>
    <col min="5885" max="5885" width="11.85546875" style="133" customWidth="1"/>
    <col min="5886" max="5886" width="2.42578125" style="133" customWidth="1"/>
    <col min="5887" max="5887" width="20.7109375" style="133" customWidth="1"/>
    <col min="5888" max="5888" width="2.140625" style="133" customWidth="1"/>
    <col min="5889" max="5889" width="20.7109375" style="133" customWidth="1"/>
    <col min="5890" max="5890" width="2.42578125" style="133" customWidth="1"/>
    <col min="5891" max="5891" width="20.7109375" style="133" customWidth="1"/>
    <col min="5892" max="5892" width="2.140625" style="133" customWidth="1"/>
    <col min="5893" max="5893" width="20.7109375" style="133" customWidth="1"/>
    <col min="5894" max="5894" width="2" style="133" customWidth="1"/>
    <col min="5895" max="5895" width="20.7109375" style="133" customWidth="1"/>
    <col min="5896" max="5948" width="0" style="133" hidden="1" customWidth="1"/>
    <col min="5949" max="6136" width="9.140625" style="133"/>
    <col min="6137" max="6137" width="2.28515625" style="133" customWidth="1"/>
    <col min="6138" max="6138" width="35.7109375" style="133" customWidth="1"/>
    <col min="6139" max="6139" width="3.85546875" style="133" customWidth="1"/>
    <col min="6140" max="6140" width="20.140625" style="133" customWidth="1"/>
    <col min="6141" max="6141" width="11.85546875" style="133" customWidth="1"/>
    <col min="6142" max="6142" width="2.42578125" style="133" customWidth="1"/>
    <col min="6143" max="6143" width="20.7109375" style="133" customWidth="1"/>
    <col min="6144" max="6144" width="2.140625" style="133" customWidth="1"/>
    <col min="6145" max="6145" width="20.7109375" style="133" customWidth="1"/>
    <col min="6146" max="6146" width="2.42578125" style="133" customWidth="1"/>
    <col min="6147" max="6147" width="20.7109375" style="133" customWidth="1"/>
    <col min="6148" max="6148" width="2.140625" style="133" customWidth="1"/>
    <col min="6149" max="6149" width="20.7109375" style="133" customWidth="1"/>
    <col min="6150" max="6150" width="2" style="133" customWidth="1"/>
    <col min="6151" max="6151" width="20.7109375" style="133" customWidth="1"/>
    <col min="6152" max="6204" width="0" style="133" hidden="1" customWidth="1"/>
    <col min="6205" max="6392" width="9.140625" style="133"/>
    <col min="6393" max="6393" width="2.28515625" style="133" customWidth="1"/>
    <col min="6394" max="6394" width="35.7109375" style="133" customWidth="1"/>
    <col min="6395" max="6395" width="3.85546875" style="133" customWidth="1"/>
    <col min="6396" max="6396" width="20.140625" style="133" customWidth="1"/>
    <col min="6397" max="6397" width="11.85546875" style="133" customWidth="1"/>
    <col min="6398" max="6398" width="2.42578125" style="133" customWidth="1"/>
    <col min="6399" max="6399" width="20.7109375" style="133" customWidth="1"/>
    <col min="6400" max="6400" width="2.140625" style="133" customWidth="1"/>
    <col min="6401" max="6401" width="20.7109375" style="133" customWidth="1"/>
    <col min="6402" max="6402" width="2.42578125" style="133" customWidth="1"/>
    <col min="6403" max="6403" width="20.7109375" style="133" customWidth="1"/>
    <col min="6404" max="6404" width="2.140625" style="133" customWidth="1"/>
    <col min="6405" max="6405" width="20.7109375" style="133" customWidth="1"/>
    <col min="6406" max="6406" width="2" style="133" customWidth="1"/>
    <col min="6407" max="6407" width="20.7109375" style="133" customWidth="1"/>
    <col min="6408" max="6460" width="0" style="133" hidden="1" customWidth="1"/>
    <col min="6461" max="6648" width="9.140625" style="133"/>
    <col min="6649" max="6649" width="2.28515625" style="133" customWidth="1"/>
    <col min="6650" max="6650" width="35.7109375" style="133" customWidth="1"/>
    <col min="6651" max="6651" width="3.85546875" style="133" customWidth="1"/>
    <col min="6652" max="6652" width="20.140625" style="133" customWidth="1"/>
    <col min="6653" max="6653" width="11.85546875" style="133" customWidth="1"/>
    <col min="6654" max="6654" width="2.42578125" style="133" customWidth="1"/>
    <col min="6655" max="6655" width="20.7109375" style="133" customWidth="1"/>
    <col min="6656" max="6656" width="2.140625" style="133" customWidth="1"/>
    <col min="6657" max="6657" width="20.7109375" style="133" customWidth="1"/>
    <col min="6658" max="6658" width="2.42578125" style="133" customWidth="1"/>
    <col min="6659" max="6659" width="20.7109375" style="133" customWidth="1"/>
    <col min="6660" max="6660" width="2.140625" style="133" customWidth="1"/>
    <col min="6661" max="6661" width="20.7109375" style="133" customWidth="1"/>
    <col min="6662" max="6662" width="2" style="133" customWidth="1"/>
    <col min="6663" max="6663" width="20.7109375" style="133" customWidth="1"/>
    <col min="6664" max="6716" width="0" style="133" hidden="1" customWidth="1"/>
    <col min="6717" max="6904" width="9.140625" style="133"/>
    <col min="6905" max="6905" width="2.28515625" style="133" customWidth="1"/>
    <col min="6906" max="6906" width="35.7109375" style="133" customWidth="1"/>
    <col min="6907" max="6907" width="3.85546875" style="133" customWidth="1"/>
    <col min="6908" max="6908" width="20.140625" style="133" customWidth="1"/>
    <col min="6909" max="6909" width="11.85546875" style="133" customWidth="1"/>
    <col min="6910" max="6910" width="2.42578125" style="133" customWidth="1"/>
    <col min="6911" max="6911" width="20.7109375" style="133" customWidth="1"/>
    <col min="6912" max="6912" width="2.140625" style="133" customWidth="1"/>
    <col min="6913" max="6913" width="20.7109375" style="133" customWidth="1"/>
    <col min="6914" max="6914" width="2.42578125" style="133" customWidth="1"/>
    <col min="6915" max="6915" width="20.7109375" style="133" customWidth="1"/>
    <col min="6916" max="6916" width="2.140625" style="133" customWidth="1"/>
    <col min="6917" max="6917" width="20.7109375" style="133" customWidth="1"/>
    <col min="6918" max="6918" width="2" style="133" customWidth="1"/>
    <col min="6919" max="6919" width="20.7109375" style="133" customWidth="1"/>
    <col min="6920" max="6972" width="0" style="133" hidden="1" customWidth="1"/>
    <col min="6973" max="7160" width="9.140625" style="133"/>
    <col min="7161" max="7161" width="2.28515625" style="133" customWidth="1"/>
    <col min="7162" max="7162" width="35.7109375" style="133" customWidth="1"/>
    <col min="7163" max="7163" width="3.85546875" style="133" customWidth="1"/>
    <col min="7164" max="7164" width="20.140625" style="133" customWidth="1"/>
    <col min="7165" max="7165" width="11.85546875" style="133" customWidth="1"/>
    <col min="7166" max="7166" width="2.42578125" style="133" customWidth="1"/>
    <col min="7167" max="7167" width="20.7109375" style="133" customWidth="1"/>
    <col min="7168" max="7168" width="2.140625" style="133" customWidth="1"/>
    <col min="7169" max="7169" width="20.7109375" style="133" customWidth="1"/>
    <col min="7170" max="7170" width="2.42578125" style="133" customWidth="1"/>
    <col min="7171" max="7171" width="20.7109375" style="133" customWidth="1"/>
    <col min="7172" max="7172" width="2.140625" style="133" customWidth="1"/>
    <col min="7173" max="7173" width="20.7109375" style="133" customWidth="1"/>
    <col min="7174" max="7174" width="2" style="133" customWidth="1"/>
    <col min="7175" max="7175" width="20.7109375" style="133" customWidth="1"/>
    <col min="7176" max="7228" width="0" style="133" hidden="1" customWidth="1"/>
    <col min="7229" max="7416" width="9.140625" style="133"/>
    <col min="7417" max="7417" width="2.28515625" style="133" customWidth="1"/>
    <col min="7418" max="7418" width="35.7109375" style="133" customWidth="1"/>
    <col min="7419" max="7419" width="3.85546875" style="133" customWidth="1"/>
    <col min="7420" max="7420" width="20.140625" style="133" customWidth="1"/>
    <col min="7421" max="7421" width="11.85546875" style="133" customWidth="1"/>
    <col min="7422" max="7422" width="2.42578125" style="133" customWidth="1"/>
    <col min="7423" max="7423" width="20.7109375" style="133" customWidth="1"/>
    <col min="7424" max="7424" width="2.140625" style="133" customWidth="1"/>
    <col min="7425" max="7425" width="20.7109375" style="133" customWidth="1"/>
    <col min="7426" max="7426" width="2.42578125" style="133" customWidth="1"/>
    <col min="7427" max="7427" width="20.7109375" style="133" customWidth="1"/>
    <col min="7428" max="7428" width="2.140625" style="133" customWidth="1"/>
    <col min="7429" max="7429" width="20.7109375" style="133" customWidth="1"/>
    <col min="7430" max="7430" width="2" style="133" customWidth="1"/>
    <col min="7431" max="7431" width="20.7109375" style="133" customWidth="1"/>
    <col min="7432" max="7484" width="0" style="133" hidden="1" customWidth="1"/>
    <col min="7485" max="7672" width="9.140625" style="133"/>
    <col min="7673" max="7673" width="2.28515625" style="133" customWidth="1"/>
    <col min="7674" max="7674" width="35.7109375" style="133" customWidth="1"/>
    <col min="7675" max="7675" width="3.85546875" style="133" customWidth="1"/>
    <col min="7676" max="7676" width="20.140625" style="133" customWidth="1"/>
    <col min="7677" max="7677" width="11.85546875" style="133" customWidth="1"/>
    <col min="7678" max="7678" width="2.42578125" style="133" customWidth="1"/>
    <col min="7679" max="7679" width="20.7109375" style="133" customWidth="1"/>
    <col min="7680" max="7680" width="2.140625" style="133" customWidth="1"/>
    <col min="7681" max="7681" width="20.7109375" style="133" customWidth="1"/>
    <col min="7682" max="7682" width="2.42578125" style="133" customWidth="1"/>
    <col min="7683" max="7683" width="20.7109375" style="133" customWidth="1"/>
    <col min="7684" max="7684" width="2.140625" style="133" customWidth="1"/>
    <col min="7685" max="7685" width="20.7109375" style="133" customWidth="1"/>
    <col min="7686" max="7686" width="2" style="133" customWidth="1"/>
    <col min="7687" max="7687" width="20.7109375" style="133" customWidth="1"/>
    <col min="7688" max="7740" width="0" style="133" hidden="1" customWidth="1"/>
    <col min="7741" max="7928" width="9.140625" style="133"/>
    <col min="7929" max="7929" width="2.28515625" style="133" customWidth="1"/>
    <col min="7930" max="7930" width="35.7109375" style="133" customWidth="1"/>
    <col min="7931" max="7931" width="3.85546875" style="133" customWidth="1"/>
    <col min="7932" max="7932" width="20.140625" style="133" customWidth="1"/>
    <col min="7933" max="7933" width="11.85546875" style="133" customWidth="1"/>
    <col min="7934" max="7934" width="2.42578125" style="133" customWidth="1"/>
    <col min="7935" max="7935" width="20.7109375" style="133" customWidth="1"/>
    <col min="7936" max="7936" width="2.140625" style="133" customWidth="1"/>
    <col min="7937" max="7937" width="20.7109375" style="133" customWidth="1"/>
    <col min="7938" max="7938" width="2.42578125" style="133" customWidth="1"/>
    <col min="7939" max="7939" width="20.7109375" style="133" customWidth="1"/>
    <col min="7940" max="7940" width="2.140625" style="133" customWidth="1"/>
    <col min="7941" max="7941" width="20.7109375" style="133" customWidth="1"/>
    <col min="7942" max="7942" width="2" style="133" customWidth="1"/>
    <col min="7943" max="7943" width="20.7109375" style="133" customWidth="1"/>
    <col min="7944" max="7996" width="0" style="133" hidden="1" customWidth="1"/>
    <col min="7997" max="8184" width="9.140625" style="133"/>
    <col min="8185" max="8185" width="2.28515625" style="133" customWidth="1"/>
    <col min="8186" max="8186" width="35.7109375" style="133" customWidth="1"/>
    <col min="8187" max="8187" width="3.85546875" style="133" customWidth="1"/>
    <col min="8188" max="8188" width="20.140625" style="133" customWidth="1"/>
    <col min="8189" max="8189" width="11.85546875" style="133" customWidth="1"/>
    <col min="8190" max="8190" width="2.42578125" style="133" customWidth="1"/>
    <col min="8191" max="8191" width="20.7109375" style="133" customWidth="1"/>
    <col min="8192" max="8192" width="2.140625" style="133" customWidth="1"/>
    <col min="8193" max="8193" width="20.7109375" style="133" customWidth="1"/>
    <col min="8194" max="8194" width="2.42578125" style="133" customWidth="1"/>
    <col min="8195" max="8195" width="20.7109375" style="133" customWidth="1"/>
    <col min="8196" max="8196" width="2.140625" style="133" customWidth="1"/>
    <col min="8197" max="8197" width="20.7109375" style="133" customWidth="1"/>
    <col min="8198" max="8198" width="2" style="133" customWidth="1"/>
    <col min="8199" max="8199" width="20.7109375" style="133" customWidth="1"/>
    <col min="8200" max="8252" width="0" style="133" hidden="1" customWidth="1"/>
    <col min="8253" max="8440" width="9.140625" style="133"/>
    <col min="8441" max="8441" width="2.28515625" style="133" customWidth="1"/>
    <col min="8442" max="8442" width="35.7109375" style="133" customWidth="1"/>
    <col min="8443" max="8443" width="3.85546875" style="133" customWidth="1"/>
    <col min="8444" max="8444" width="20.140625" style="133" customWidth="1"/>
    <col min="8445" max="8445" width="11.85546875" style="133" customWidth="1"/>
    <col min="8446" max="8446" width="2.42578125" style="133" customWidth="1"/>
    <col min="8447" max="8447" width="20.7109375" style="133" customWidth="1"/>
    <col min="8448" max="8448" width="2.140625" style="133" customWidth="1"/>
    <col min="8449" max="8449" width="20.7109375" style="133" customWidth="1"/>
    <col min="8450" max="8450" width="2.42578125" style="133" customWidth="1"/>
    <col min="8451" max="8451" width="20.7109375" style="133" customWidth="1"/>
    <col min="8452" max="8452" width="2.140625" style="133" customWidth="1"/>
    <col min="8453" max="8453" width="20.7109375" style="133" customWidth="1"/>
    <col min="8454" max="8454" width="2" style="133" customWidth="1"/>
    <col min="8455" max="8455" width="20.7109375" style="133" customWidth="1"/>
    <col min="8456" max="8508" width="0" style="133" hidden="1" customWidth="1"/>
    <col min="8509" max="8696" width="9.140625" style="133"/>
    <col min="8697" max="8697" width="2.28515625" style="133" customWidth="1"/>
    <col min="8698" max="8698" width="35.7109375" style="133" customWidth="1"/>
    <col min="8699" max="8699" width="3.85546875" style="133" customWidth="1"/>
    <col min="8700" max="8700" width="20.140625" style="133" customWidth="1"/>
    <col min="8701" max="8701" width="11.85546875" style="133" customWidth="1"/>
    <col min="8702" max="8702" width="2.42578125" style="133" customWidth="1"/>
    <col min="8703" max="8703" width="20.7109375" style="133" customWidth="1"/>
    <col min="8704" max="8704" width="2.140625" style="133" customWidth="1"/>
    <col min="8705" max="8705" width="20.7109375" style="133" customWidth="1"/>
    <col min="8706" max="8706" width="2.42578125" style="133" customWidth="1"/>
    <col min="8707" max="8707" width="20.7109375" style="133" customWidth="1"/>
    <col min="8708" max="8708" width="2.140625" style="133" customWidth="1"/>
    <col min="8709" max="8709" width="20.7109375" style="133" customWidth="1"/>
    <col min="8710" max="8710" width="2" style="133" customWidth="1"/>
    <col min="8711" max="8711" width="20.7109375" style="133" customWidth="1"/>
    <col min="8712" max="8764" width="0" style="133" hidden="1" customWidth="1"/>
    <col min="8765" max="8952" width="9.140625" style="133"/>
    <col min="8953" max="8953" width="2.28515625" style="133" customWidth="1"/>
    <col min="8954" max="8954" width="35.7109375" style="133" customWidth="1"/>
    <col min="8955" max="8955" width="3.85546875" style="133" customWidth="1"/>
    <col min="8956" max="8956" width="20.140625" style="133" customWidth="1"/>
    <col min="8957" max="8957" width="11.85546875" style="133" customWidth="1"/>
    <col min="8958" max="8958" width="2.42578125" style="133" customWidth="1"/>
    <col min="8959" max="8959" width="20.7109375" style="133" customWidth="1"/>
    <col min="8960" max="8960" width="2.140625" style="133" customWidth="1"/>
    <col min="8961" max="8961" width="20.7109375" style="133" customWidth="1"/>
    <col min="8962" max="8962" width="2.42578125" style="133" customWidth="1"/>
    <col min="8963" max="8963" width="20.7109375" style="133" customWidth="1"/>
    <col min="8964" max="8964" width="2.140625" style="133" customWidth="1"/>
    <col min="8965" max="8965" width="20.7109375" style="133" customWidth="1"/>
    <col min="8966" max="8966" width="2" style="133" customWidth="1"/>
    <col min="8967" max="8967" width="20.7109375" style="133" customWidth="1"/>
    <col min="8968" max="9020" width="0" style="133" hidden="1" customWidth="1"/>
    <col min="9021" max="9208" width="9.140625" style="133"/>
    <col min="9209" max="9209" width="2.28515625" style="133" customWidth="1"/>
    <col min="9210" max="9210" width="35.7109375" style="133" customWidth="1"/>
    <col min="9211" max="9211" width="3.85546875" style="133" customWidth="1"/>
    <col min="9212" max="9212" width="20.140625" style="133" customWidth="1"/>
    <col min="9213" max="9213" width="11.85546875" style="133" customWidth="1"/>
    <col min="9214" max="9214" width="2.42578125" style="133" customWidth="1"/>
    <col min="9215" max="9215" width="20.7109375" style="133" customWidth="1"/>
    <col min="9216" max="9216" width="2.140625" style="133" customWidth="1"/>
    <col min="9217" max="9217" width="20.7109375" style="133" customWidth="1"/>
    <col min="9218" max="9218" width="2.42578125" style="133" customWidth="1"/>
    <col min="9219" max="9219" width="20.7109375" style="133" customWidth="1"/>
    <col min="9220" max="9220" width="2.140625" style="133" customWidth="1"/>
    <col min="9221" max="9221" width="20.7109375" style="133" customWidth="1"/>
    <col min="9222" max="9222" width="2" style="133" customWidth="1"/>
    <col min="9223" max="9223" width="20.7109375" style="133" customWidth="1"/>
    <col min="9224" max="9276" width="0" style="133" hidden="1" customWidth="1"/>
    <col min="9277" max="9464" width="9.140625" style="133"/>
    <col min="9465" max="9465" width="2.28515625" style="133" customWidth="1"/>
    <col min="9466" max="9466" width="35.7109375" style="133" customWidth="1"/>
    <col min="9467" max="9467" width="3.85546875" style="133" customWidth="1"/>
    <col min="9468" max="9468" width="20.140625" style="133" customWidth="1"/>
    <col min="9469" max="9469" width="11.85546875" style="133" customWidth="1"/>
    <col min="9470" max="9470" width="2.42578125" style="133" customWidth="1"/>
    <col min="9471" max="9471" width="20.7109375" style="133" customWidth="1"/>
    <col min="9472" max="9472" width="2.140625" style="133" customWidth="1"/>
    <col min="9473" max="9473" width="20.7109375" style="133" customWidth="1"/>
    <col min="9474" max="9474" width="2.42578125" style="133" customWidth="1"/>
    <col min="9475" max="9475" width="20.7109375" style="133" customWidth="1"/>
    <col min="9476" max="9476" width="2.140625" style="133" customWidth="1"/>
    <col min="9477" max="9477" width="20.7109375" style="133" customWidth="1"/>
    <col min="9478" max="9478" width="2" style="133" customWidth="1"/>
    <col min="9479" max="9479" width="20.7109375" style="133" customWidth="1"/>
    <col min="9480" max="9532" width="0" style="133" hidden="1" customWidth="1"/>
    <col min="9533" max="9720" width="9.140625" style="133"/>
    <col min="9721" max="9721" width="2.28515625" style="133" customWidth="1"/>
    <col min="9722" max="9722" width="35.7109375" style="133" customWidth="1"/>
    <col min="9723" max="9723" width="3.85546875" style="133" customWidth="1"/>
    <col min="9724" max="9724" width="20.140625" style="133" customWidth="1"/>
    <col min="9725" max="9725" width="11.85546875" style="133" customWidth="1"/>
    <col min="9726" max="9726" width="2.42578125" style="133" customWidth="1"/>
    <col min="9727" max="9727" width="20.7109375" style="133" customWidth="1"/>
    <col min="9728" max="9728" width="2.140625" style="133" customWidth="1"/>
    <col min="9729" max="9729" width="20.7109375" style="133" customWidth="1"/>
    <col min="9730" max="9730" width="2.42578125" style="133" customWidth="1"/>
    <col min="9731" max="9731" width="20.7109375" style="133" customWidth="1"/>
    <col min="9732" max="9732" width="2.140625" style="133" customWidth="1"/>
    <col min="9733" max="9733" width="20.7109375" style="133" customWidth="1"/>
    <col min="9734" max="9734" width="2" style="133" customWidth="1"/>
    <col min="9735" max="9735" width="20.7109375" style="133" customWidth="1"/>
    <col min="9736" max="9788" width="0" style="133" hidden="1" customWidth="1"/>
    <col min="9789" max="9976" width="9.140625" style="133"/>
    <col min="9977" max="9977" width="2.28515625" style="133" customWidth="1"/>
    <col min="9978" max="9978" width="35.7109375" style="133" customWidth="1"/>
    <col min="9979" max="9979" width="3.85546875" style="133" customWidth="1"/>
    <col min="9980" max="9980" width="20.140625" style="133" customWidth="1"/>
    <col min="9981" max="9981" width="11.85546875" style="133" customWidth="1"/>
    <col min="9982" max="9982" width="2.42578125" style="133" customWidth="1"/>
    <col min="9983" max="9983" width="20.7109375" style="133" customWidth="1"/>
    <col min="9984" max="9984" width="2.140625" style="133" customWidth="1"/>
    <col min="9985" max="9985" width="20.7109375" style="133" customWidth="1"/>
    <col min="9986" max="9986" width="2.42578125" style="133" customWidth="1"/>
    <col min="9987" max="9987" width="20.7109375" style="133" customWidth="1"/>
    <col min="9988" max="9988" width="2.140625" style="133" customWidth="1"/>
    <col min="9989" max="9989" width="20.7109375" style="133" customWidth="1"/>
    <col min="9990" max="9990" width="2" style="133" customWidth="1"/>
    <col min="9991" max="9991" width="20.7109375" style="133" customWidth="1"/>
    <col min="9992" max="10044" width="0" style="133" hidden="1" customWidth="1"/>
    <col min="10045" max="10232" width="9.140625" style="133"/>
    <col min="10233" max="10233" width="2.28515625" style="133" customWidth="1"/>
    <col min="10234" max="10234" width="35.7109375" style="133" customWidth="1"/>
    <col min="10235" max="10235" width="3.85546875" style="133" customWidth="1"/>
    <col min="10236" max="10236" width="20.140625" style="133" customWidth="1"/>
    <col min="10237" max="10237" width="11.85546875" style="133" customWidth="1"/>
    <col min="10238" max="10238" width="2.42578125" style="133" customWidth="1"/>
    <col min="10239" max="10239" width="20.7109375" style="133" customWidth="1"/>
    <col min="10240" max="10240" width="2.140625" style="133" customWidth="1"/>
    <col min="10241" max="10241" width="20.7109375" style="133" customWidth="1"/>
    <col min="10242" max="10242" width="2.42578125" style="133" customWidth="1"/>
    <col min="10243" max="10243" width="20.7109375" style="133" customWidth="1"/>
    <col min="10244" max="10244" width="2.140625" style="133" customWidth="1"/>
    <col min="10245" max="10245" width="20.7109375" style="133" customWidth="1"/>
    <col min="10246" max="10246" width="2" style="133" customWidth="1"/>
    <col min="10247" max="10247" width="20.7109375" style="133" customWidth="1"/>
    <col min="10248" max="10300" width="0" style="133" hidden="1" customWidth="1"/>
    <col min="10301" max="10488" width="9.140625" style="133"/>
    <col min="10489" max="10489" width="2.28515625" style="133" customWidth="1"/>
    <col min="10490" max="10490" width="35.7109375" style="133" customWidth="1"/>
    <col min="10491" max="10491" width="3.85546875" style="133" customWidth="1"/>
    <col min="10492" max="10492" width="20.140625" style="133" customWidth="1"/>
    <col min="10493" max="10493" width="11.85546875" style="133" customWidth="1"/>
    <col min="10494" max="10494" width="2.42578125" style="133" customWidth="1"/>
    <col min="10495" max="10495" width="20.7109375" style="133" customWidth="1"/>
    <col min="10496" max="10496" width="2.140625" style="133" customWidth="1"/>
    <col min="10497" max="10497" width="20.7109375" style="133" customWidth="1"/>
    <col min="10498" max="10498" width="2.42578125" style="133" customWidth="1"/>
    <col min="10499" max="10499" width="20.7109375" style="133" customWidth="1"/>
    <col min="10500" max="10500" width="2.140625" style="133" customWidth="1"/>
    <col min="10501" max="10501" width="20.7109375" style="133" customWidth="1"/>
    <col min="10502" max="10502" width="2" style="133" customWidth="1"/>
    <col min="10503" max="10503" width="20.7109375" style="133" customWidth="1"/>
    <col min="10504" max="10556" width="0" style="133" hidden="1" customWidth="1"/>
    <col min="10557" max="10744" width="9.140625" style="133"/>
    <col min="10745" max="10745" width="2.28515625" style="133" customWidth="1"/>
    <col min="10746" max="10746" width="35.7109375" style="133" customWidth="1"/>
    <col min="10747" max="10747" width="3.85546875" style="133" customWidth="1"/>
    <col min="10748" max="10748" width="20.140625" style="133" customWidth="1"/>
    <col min="10749" max="10749" width="11.85546875" style="133" customWidth="1"/>
    <col min="10750" max="10750" width="2.42578125" style="133" customWidth="1"/>
    <col min="10751" max="10751" width="20.7109375" style="133" customWidth="1"/>
    <col min="10752" max="10752" width="2.140625" style="133" customWidth="1"/>
    <col min="10753" max="10753" width="20.7109375" style="133" customWidth="1"/>
    <col min="10754" max="10754" width="2.42578125" style="133" customWidth="1"/>
    <col min="10755" max="10755" width="20.7109375" style="133" customWidth="1"/>
    <col min="10756" max="10756" width="2.140625" style="133" customWidth="1"/>
    <col min="10757" max="10757" width="20.7109375" style="133" customWidth="1"/>
    <col min="10758" max="10758" width="2" style="133" customWidth="1"/>
    <col min="10759" max="10759" width="20.7109375" style="133" customWidth="1"/>
    <col min="10760" max="10812" width="0" style="133" hidden="1" customWidth="1"/>
    <col min="10813" max="11000" width="9.140625" style="133"/>
    <col min="11001" max="11001" width="2.28515625" style="133" customWidth="1"/>
    <col min="11002" max="11002" width="35.7109375" style="133" customWidth="1"/>
    <col min="11003" max="11003" width="3.85546875" style="133" customWidth="1"/>
    <col min="11004" max="11004" width="20.140625" style="133" customWidth="1"/>
    <col min="11005" max="11005" width="11.85546875" style="133" customWidth="1"/>
    <col min="11006" max="11006" width="2.42578125" style="133" customWidth="1"/>
    <col min="11007" max="11007" width="20.7109375" style="133" customWidth="1"/>
    <col min="11008" max="11008" width="2.140625" style="133" customWidth="1"/>
    <col min="11009" max="11009" width="20.7109375" style="133" customWidth="1"/>
    <col min="11010" max="11010" width="2.42578125" style="133" customWidth="1"/>
    <col min="11011" max="11011" width="20.7109375" style="133" customWidth="1"/>
    <col min="11012" max="11012" width="2.140625" style="133" customWidth="1"/>
    <col min="11013" max="11013" width="20.7109375" style="133" customWidth="1"/>
    <col min="11014" max="11014" width="2" style="133" customWidth="1"/>
    <col min="11015" max="11015" width="20.7109375" style="133" customWidth="1"/>
    <col min="11016" max="11068" width="0" style="133" hidden="1" customWidth="1"/>
    <col min="11069" max="11256" width="9.140625" style="133"/>
    <col min="11257" max="11257" width="2.28515625" style="133" customWidth="1"/>
    <col min="11258" max="11258" width="35.7109375" style="133" customWidth="1"/>
    <col min="11259" max="11259" width="3.85546875" style="133" customWidth="1"/>
    <col min="11260" max="11260" width="20.140625" style="133" customWidth="1"/>
    <col min="11261" max="11261" width="11.85546875" style="133" customWidth="1"/>
    <col min="11262" max="11262" width="2.42578125" style="133" customWidth="1"/>
    <col min="11263" max="11263" width="20.7109375" style="133" customWidth="1"/>
    <col min="11264" max="11264" width="2.140625" style="133" customWidth="1"/>
    <col min="11265" max="11265" width="20.7109375" style="133" customWidth="1"/>
    <col min="11266" max="11266" width="2.42578125" style="133" customWidth="1"/>
    <col min="11267" max="11267" width="20.7109375" style="133" customWidth="1"/>
    <col min="11268" max="11268" width="2.140625" style="133" customWidth="1"/>
    <col min="11269" max="11269" width="20.7109375" style="133" customWidth="1"/>
    <col min="11270" max="11270" width="2" style="133" customWidth="1"/>
    <col min="11271" max="11271" width="20.7109375" style="133" customWidth="1"/>
    <col min="11272" max="11324" width="0" style="133" hidden="1" customWidth="1"/>
    <col min="11325" max="11512" width="9.140625" style="133"/>
    <col min="11513" max="11513" width="2.28515625" style="133" customWidth="1"/>
    <col min="11514" max="11514" width="35.7109375" style="133" customWidth="1"/>
    <col min="11515" max="11515" width="3.85546875" style="133" customWidth="1"/>
    <col min="11516" max="11516" width="20.140625" style="133" customWidth="1"/>
    <col min="11517" max="11517" width="11.85546875" style="133" customWidth="1"/>
    <col min="11518" max="11518" width="2.42578125" style="133" customWidth="1"/>
    <col min="11519" max="11519" width="20.7109375" style="133" customWidth="1"/>
    <col min="11520" max="11520" width="2.140625" style="133" customWidth="1"/>
    <col min="11521" max="11521" width="20.7109375" style="133" customWidth="1"/>
    <col min="11522" max="11522" width="2.42578125" style="133" customWidth="1"/>
    <col min="11523" max="11523" width="20.7109375" style="133" customWidth="1"/>
    <col min="11524" max="11524" width="2.140625" style="133" customWidth="1"/>
    <col min="11525" max="11525" width="20.7109375" style="133" customWidth="1"/>
    <col min="11526" max="11526" width="2" style="133" customWidth="1"/>
    <col min="11527" max="11527" width="20.7109375" style="133" customWidth="1"/>
    <col min="11528" max="11580" width="0" style="133" hidden="1" customWidth="1"/>
    <col min="11581" max="11768" width="9.140625" style="133"/>
    <col min="11769" max="11769" width="2.28515625" style="133" customWidth="1"/>
    <col min="11770" max="11770" width="35.7109375" style="133" customWidth="1"/>
    <col min="11771" max="11771" width="3.85546875" style="133" customWidth="1"/>
    <col min="11772" max="11772" width="20.140625" style="133" customWidth="1"/>
    <col min="11773" max="11773" width="11.85546875" style="133" customWidth="1"/>
    <col min="11774" max="11774" width="2.42578125" style="133" customWidth="1"/>
    <col min="11775" max="11775" width="20.7109375" style="133" customWidth="1"/>
    <col min="11776" max="11776" width="2.140625" style="133" customWidth="1"/>
    <col min="11777" max="11777" width="20.7109375" style="133" customWidth="1"/>
    <col min="11778" max="11778" width="2.42578125" style="133" customWidth="1"/>
    <col min="11779" max="11779" width="20.7109375" style="133" customWidth="1"/>
    <col min="11780" max="11780" width="2.140625" style="133" customWidth="1"/>
    <col min="11781" max="11781" width="20.7109375" style="133" customWidth="1"/>
    <col min="11782" max="11782" width="2" style="133" customWidth="1"/>
    <col min="11783" max="11783" width="20.7109375" style="133" customWidth="1"/>
    <col min="11784" max="11836" width="0" style="133" hidden="1" customWidth="1"/>
    <col min="11837" max="12024" width="9.140625" style="133"/>
    <col min="12025" max="12025" width="2.28515625" style="133" customWidth="1"/>
    <col min="12026" max="12026" width="35.7109375" style="133" customWidth="1"/>
    <col min="12027" max="12027" width="3.85546875" style="133" customWidth="1"/>
    <col min="12028" max="12028" width="20.140625" style="133" customWidth="1"/>
    <col min="12029" max="12029" width="11.85546875" style="133" customWidth="1"/>
    <col min="12030" max="12030" width="2.42578125" style="133" customWidth="1"/>
    <col min="12031" max="12031" width="20.7109375" style="133" customWidth="1"/>
    <col min="12032" max="12032" width="2.140625" style="133" customWidth="1"/>
    <col min="12033" max="12033" width="20.7109375" style="133" customWidth="1"/>
    <col min="12034" max="12034" width="2.42578125" style="133" customWidth="1"/>
    <col min="12035" max="12035" width="20.7109375" style="133" customWidth="1"/>
    <col min="12036" max="12036" width="2.140625" style="133" customWidth="1"/>
    <col min="12037" max="12037" width="20.7109375" style="133" customWidth="1"/>
    <col min="12038" max="12038" width="2" style="133" customWidth="1"/>
    <col min="12039" max="12039" width="20.7109375" style="133" customWidth="1"/>
    <col min="12040" max="12092" width="0" style="133" hidden="1" customWidth="1"/>
    <col min="12093" max="12280" width="9.140625" style="133"/>
    <col min="12281" max="12281" width="2.28515625" style="133" customWidth="1"/>
    <col min="12282" max="12282" width="35.7109375" style="133" customWidth="1"/>
    <col min="12283" max="12283" width="3.85546875" style="133" customWidth="1"/>
    <col min="12284" max="12284" width="20.140625" style="133" customWidth="1"/>
    <col min="12285" max="12285" width="11.85546875" style="133" customWidth="1"/>
    <col min="12286" max="12286" width="2.42578125" style="133" customWidth="1"/>
    <col min="12287" max="12287" width="20.7109375" style="133" customWidth="1"/>
    <col min="12288" max="12288" width="2.140625" style="133" customWidth="1"/>
    <col min="12289" max="12289" width="20.7109375" style="133" customWidth="1"/>
    <col min="12290" max="12290" width="2.42578125" style="133" customWidth="1"/>
    <col min="12291" max="12291" width="20.7109375" style="133" customWidth="1"/>
    <col min="12292" max="12292" width="2.140625" style="133" customWidth="1"/>
    <col min="12293" max="12293" width="20.7109375" style="133" customWidth="1"/>
    <col min="12294" max="12294" width="2" style="133" customWidth="1"/>
    <col min="12295" max="12295" width="20.7109375" style="133" customWidth="1"/>
    <col min="12296" max="12348" width="0" style="133" hidden="1" customWidth="1"/>
    <col min="12349" max="12536" width="9.140625" style="133"/>
    <col min="12537" max="12537" width="2.28515625" style="133" customWidth="1"/>
    <col min="12538" max="12538" width="35.7109375" style="133" customWidth="1"/>
    <col min="12539" max="12539" width="3.85546875" style="133" customWidth="1"/>
    <col min="12540" max="12540" width="20.140625" style="133" customWidth="1"/>
    <col min="12541" max="12541" width="11.85546875" style="133" customWidth="1"/>
    <col min="12542" max="12542" width="2.42578125" style="133" customWidth="1"/>
    <col min="12543" max="12543" width="20.7109375" style="133" customWidth="1"/>
    <col min="12544" max="12544" width="2.140625" style="133" customWidth="1"/>
    <col min="12545" max="12545" width="20.7109375" style="133" customWidth="1"/>
    <col min="12546" max="12546" width="2.42578125" style="133" customWidth="1"/>
    <col min="12547" max="12547" width="20.7109375" style="133" customWidth="1"/>
    <col min="12548" max="12548" width="2.140625" style="133" customWidth="1"/>
    <col min="12549" max="12549" width="20.7109375" style="133" customWidth="1"/>
    <col min="12550" max="12550" width="2" style="133" customWidth="1"/>
    <col min="12551" max="12551" width="20.7109375" style="133" customWidth="1"/>
    <col min="12552" max="12604" width="0" style="133" hidden="1" customWidth="1"/>
    <col min="12605" max="12792" width="9.140625" style="133"/>
    <col min="12793" max="12793" width="2.28515625" style="133" customWidth="1"/>
    <col min="12794" max="12794" width="35.7109375" style="133" customWidth="1"/>
    <col min="12795" max="12795" width="3.85546875" style="133" customWidth="1"/>
    <col min="12796" max="12796" width="20.140625" style="133" customWidth="1"/>
    <col min="12797" max="12797" width="11.85546875" style="133" customWidth="1"/>
    <col min="12798" max="12798" width="2.42578125" style="133" customWidth="1"/>
    <col min="12799" max="12799" width="20.7109375" style="133" customWidth="1"/>
    <col min="12800" max="12800" width="2.140625" style="133" customWidth="1"/>
    <col min="12801" max="12801" width="20.7109375" style="133" customWidth="1"/>
    <col min="12802" max="12802" width="2.42578125" style="133" customWidth="1"/>
    <col min="12803" max="12803" width="20.7109375" style="133" customWidth="1"/>
    <col min="12804" max="12804" width="2.140625" style="133" customWidth="1"/>
    <col min="12805" max="12805" width="20.7109375" style="133" customWidth="1"/>
    <col min="12806" max="12806" width="2" style="133" customWidth="1"/>
    <col min="12807" max="12807" width="20.7109375" style="133" customWidth="1"/>
    <col min="12808" max="12860" width="0" style="133" hidden="1" customWidth="1"/>
    <col min="12861" max="13048" width="9.140625" style="133"/>
    <col min="13049" max="13049" width="2.28515625" style="133" customWidth="1"/>
    <col min="13050" max="13050" width="35.7109375" style="133" customWidth="1"/>
    <col min="13051" max="13051" width="3.85546875" style="133" customWidth="1"/>
    <col min="13052" max="13052" width="20.140625" style="133" customWidth="1"/>
    <col min="13053" max="13053" width="11.85546875" style="133" customWidth="1"/>
    <col min="13054" max="13054" width="2.42578125" style="133" customWidth="1"/>
    <col min="13055" max="13055" width="20.7109375" style="133" customWidth="1"/>
    <col min="13056" max="13056" width="2.140625" style="133" customWidth="1"/>
    <col min="13057" max="13057" width="20.7109375" style="133" customWidth="1"/>
    <col min="13058" max="13058" width="2.42578125" style="133" customWidth="1"/>
    <col min="13059" max="13059" width="20.7109375" style="133" customWidth="1"/>
    <col min="13060" max="13060" width="2.140625" style="133" customWidth="1"/>
    <col min="13061" max="13061" width="20.7109375" style="133" customWidth="1"/>
    <col min="13062" max="13062" width="2" style="133" customWidth="1"/>
    <col min="13063" max="13063" width="20.7109375" style="133" customWidth="1"/>
    <col min="13064" max="13116" width="0" style="133" hidden="1" customWidth="1"/>
    <col min="13117" max="13304" width="9.140625" style="133"/>
    <col min="13305" max="13305" width="2.28515625" style="133" customWidth="1"/>
    <col min="13306" max="13306" width="35.7109375" style="133" customWidth="1"/>
    <col min="13307" max="13307" width="3.85546875" style="133" customWidth="1"/>
    <col min="13308" max="13308" width="20.140625" style="133" customWidth="1"/>
    <col min="13309" max="13309" width="11.85546875" style="133" customWidth="1"/>
    <col min="13310" max="13310" width="2.42578125" style="133" customWidth="1"/>
    <col min="13311" max="13311" width="20.7109375" style="133" customWidth="1"/>
    <col min="13312" max="13312" width="2.140625" style="133" customWidth="1"/>
    <col min="13313" max="13313" width="20.7109375" style="133" customWidth="1"/>
    <col min="13314" max="13314" width="2.42578125" style="133" customWidth="1"/>
    <col min="13315" max="13315" width="20.7109375" style="133" customWidth="1"/>
    <col min="13316" max="13316" width="2.140625" style="133" customWidth="1"/>
    <col min="13317" max="13317" width="20.7109375" style="133" customWidth="1"/>
    <col min="13318" max="13318" width="2" style="133" customWidth="1"/>
    <col min="13319" max="13319" width="20.7109375" style="133" customWidth="1"/>
    <col min="13320" max="13372" width="0" style="133" hidden="1" customWidth="1"/>
    <col min="13373" max="13560" width="9.140625" style="133"/>
    <col min="13561" max="13561" width="2.28515625" style="133" customWidth="1"/>
    <col min="13562" max="13562" width="35.7109375" style="133" customWidth="1"/>
    <col min="13563" max="13563" width="3.85546875" style="133" customWidth="1"/>
    <col min="13564" max="13564" width="20.140625" style="133" customWidth="1"/>
    <col min="13565" max="13565" width="11.85546875" style="133" customWidth="1"/>
    <col min="13566" max="13566" width="2.42578125" style="133" customWidth="1"/>
    <col min="13567" max="13567" width="20.7109375" style="133" customWidth="1"/>
    <col min="13568" max="13568" width="2.140625" style="133" customWidth="1"/>
    <col min="13569" max="13569" width="20.7109375" style="133" customWidth="1"/>
    <col min="13570" max="13570" width="2.42578125" style="133" customWidth="1"/>
    <col min="13571" max="13571" width="20.7109375" style="133" customWidth="1"/>
    <col min="13572" max="13572" width="2.140625" style="133" customWidth="1"/>
    <col min="13573" max="13573" width="20.7109375" style="133" customWidth="1"/>
    <col min="13574" max="13574" width="2" style="133" customWidth="1"/>
    <col min="13575" max="13575" width="20.7109375" style="133" customWidth="1"/>
    <col min="13576" max="13628" width="0" style="133" hidden="1" customWidth="1"/>
    <col min="13629" max="13816" width="9.140625" style="133"/>
    <col min="13817" max="13817" width="2.28515625" style="133" customWidth="1"/>
    <col min="13818" max="13818" width="35.7109375" style="133" customWidth="1"/>
    <col min="13819" max="13819" width="3.85546875" style="133" customWidth="1"/>
    <col min="13820" max="13820" width="20.140625" style="133" customWidth="1"/>
    <col min="13821" max="13821" width="11.85546875" style="133" customWidth="1"/>
    <col min="13822" max="13822" width="2.42578125" style="133" customWidth="1"/>
    <col min="13823" max="13823" width="20.7109375" style="133" customWidth="1"/>
    <col min="13824" max="13824" width="2.140625" style="133" customWidth="1"/>
    <col min="13825" max="13825" width="20.7109375" style="133" customWidth="1"/>
    <col min="13826" max="13826" width="2.42578125" style="133" customWidth="1"/>
    <col min="13827" max="13827" width="20.7109375" style="133" customWidth="1"/>
    <col min="13828" max="13828" width="2.140625" style="133" customWidth="1"/>
    <col min="13829" max="13829" width="20.7109375" style="133" customWidth="1"/>
    <col min="13830" max="13830" width="2" style="133" customWidth="1"/>
    <col min="13831" max="13831" width="20.7109375" style="133" customWidth="1"/>
    <col min="13832" max="13884" width="0" style="133" hidden="1" customWidth="1"/>
    <col min="13885" max="14072" width="9.140625" style="133"/>
    <col min="14073" max="14073" width="2.28515625" style="133" customWidth="1"/>
    <col min="14074" max="14074" width="35.7109375" style="133" customWidth="1"/>
    <col min="14075" max="14075" width="3.85546875" style="133" customWidth="1"/>
    <col min="14076" max="14076" width="20.140625" style="133" customWidth="1"/>
    <col min="14077" max="14077" width="11.85546875" style="133" customWidth="1"/>
    <col min="14078" max="14078" width="2.42578125" style="133" customWidth="1"/>
    <col min="14079" max="14079" width="20.7109375" style="133" customWidth="1"/>
    <col min="14080" max="14080" width="2.140625" style="133" customWidth="1"/>
    <col min="14081" max="14081" width="20.7109375" style="133" customWidth="1"/>
    <col min="14082" max="14082" width="2.42578125" style="133" customWidth="1"/>
    <col min="14083" max="14083" width="20.7109375" style="133" customWidth="1"/>
    <col min="14084" max="14084" width="2.140625" style="133" customWidth="1"/>
    <col min="14085" max="14085" width="20.7109375" style="133" customWidth="1"/>
    <col min="14086" max="14086" width="2" style="133" customWidth="1"/>
    <col min="14087" max="14087" width="20.7109375" style="133" customWidth="1"/>
    <col min="14088" max="14140" width="0" style="133" hidden="1" customWidth="1"/>
    <col min="14141" max="14328" width="9.140625" style="133"/>
    <col min="14329" max="14329" width="2.28515625" style="133" customWidth="1"/>
    <col min="14330" max="14330" width="35.7109375" style="133" customWidth="1"/>
    <col min="14331" max="14331" width="3.85546875" style="133" customWidth="1"/>
    <col min="14332" max="14332" width="20.140625" style="133" customWidth="1"/>
    <col min="14333" max="14333" width="11.85546875" style="133" customWidth="1"/>
    <col min="14334" max="14334" width="2.42578125" style="133" customWidth="1"/>
    <col min="14335" max="14335" width="20.7109375" style="133" customWidth="1"/>
    <col min="14336" max="14336" width="2.140625" style="133" customWidth="1"/>
    <col min="14337" max="14337" width="20.7109375" style="133" customWidth="1"/>
    <col min="14338" max="14338" width="2.42578125" style="133" customWidth="1"/>
    <col min="14339" max="14339" width="20.7109375" style="133" customWidth="1"/>
    <col min="14340" max="14340" width="2.140625" style="133" customWidth="1"/>
    <col min="14341" max="14341" width="20.7109375" style="133" customWidth="1"/>
    <col min="14342" max="14342" width="2" style="133" customWidth="1"/>
    <col min="14343" max="14343" width="20.7109375" style="133" customWidth="1"/>
    <col min="14344" max="14396" width="0" style="133" hidden="1" customWidth="1"/>
    <col min="14397" max="14584" width="9.140625" style="133"/>
    <col min="14585" max="14585" width="2.28515625" style="133" customWidth="1"/>
    <col min="14586" max="14586" width="35.7109375" style="133" customWidth="1"/>
    <col min="14587" max="14587" width="3.85546875" style="133" customWidth="1"/>
    <col min="14588" max="14588" width="20.140625" style="133" customWidth="1"/>
    <col min="14589" max="14589" width="11.85546875" style="133" customWidth="1"/>
    <col min="14590" max="14590" width="2.42578125" style="133" customWidth="1"/>
    <col min="14591" max="14591" width="20.7109375" style="133" customWidth="1"/>
    <col min="14592" max="14592" width="2.140625" style="133" customWidth="1"/>
    <col min="14593" max="14593" width="20.7109375" style="133" customWidth="1"/>
    <col min="14594" max="14594" width="2.42578125" style="133" customWidth="1"/>
    <col min="14595" max="14595" width="20.7109375" style="133" customWidth="1"/>
    <col min="14596" max="14596" width="2.140625" style="133" customWidth="1"/>
    <col min="14597" max="14597" width="20.7109375" style="133" customWidth="1"/>
    <col min="14598" max="14598" width="2" style="133" customWidth="1"/>
    <col min="14599" max="14599" width="20.7109375" style="133" customWidth="1"/>
    <col min="14600" max="14652" width="0" style="133" hidden="1" customWidth="1"/>
    <col min="14653" max="14840" width="9.140625" style="133"/>
    <col min="14841" max="14841" width="2.28515625" style="133" customWidth="1"/>
    <col min="14842" max="14842" width="35.7109375" style="133" customWidth="1"/>
    <col min="14843" max="14843" width="3.85546875" style="133" customWidth="1"/>
    <col min="14844" max="14844" width="20.140625" style="133" customWidth="1"/>
    <col min="14845" max="14845" width="11.85546875" style="133" customWidth="1"/>
    <col min="14846" max="14846" width="2.42578125" style="133" customWidth="1"/>
    <col min="14847" max="14847" width="20.7109375" style="133" customWidth="1"/>
    <col min="14848" max="14848" width="2.140625" style="133" customWidth="1"/>
    <col min="14849" max="14849" width="20.7109375" style="133" customWidth="1"/>
    <col min="14850" max="14850" width="2.42578125" style="133" customWidth="1"/>
    <col min="14851" max="14851" width="20.7109375" style="133" customWidth="1"/>
    <col min="14852" max="14852" width="2.140625" style="133" customWidth="1"/>
    <col min="14853" max="14853" width="20.7109375" style="133" customWidth="1"/>
    <col min="14854" max="14854" width="2" style="133" customWidth="1"/>
    <col min="14855" max="14855" width="20.7109375" style="133" customWidth="1"/>
    <col min="14856" max="14908" width="0" style="133" hidden="1" customWidth="1"/>
    <col min="14909" max="15096" width="9.140625" style="133"/>
    <col min="15097" max="15097" width="2.28515625" style="133" customWidth="1"/>
    <col min="15098" max="15098" width="35.7109375" style="133" customWidth="1"/>
    <col min="15099" max="15099" width="3.85546875" style="133" customWidth="1"/>
    <col min="15100" max="15100" width="20.140625" style="133" customWidth="1"/>
    <col min="15101" max="15101" width="11.85546875" style="133" customWidth="1"/>
    <col min="15102" max="15102" width="2.42578125" style="133" customWidth="1"/>
    <col min="15103" max="15103" width="20.7109375" style="133" customWidth="1"/>
    <col min="15104" max="15104" width="2.140625" style="133" customWidth="1"/>
    <col min="15105" max="15105" width="20.7109375" style="133" customWidth="1"/>
    <col min="15106" max="15106" width="2.42578125" style="133" customWidth="1"/>
    <col min="15107" max="15107" width="20.7109375" style="133" customWidth="1"/>
    <col min="15108" max="15108" width="2.140625" style="133" customWidth="1"/>
    <col min="15109" max="15109" width="20.7109375" style="133" customWidth="1"/>
    <col min="15110" max="15110" width="2" style="133" customWidth="1"/>
    <col min="15111" max="15111" width="20.7109375" style="133" customWidth="1"/>
    <col min="15112" max="15164" width="0" style="133" hidden="1" customWidth="1"/>
    <col min="15165" max="15352" width="9.140625" style="133"/>
    <col min="15353" max="15353" width="2.28515625" style="133" customWidth="1"/>
    <col min="15354" max="15354" width="35.7109375" style="133" customWidth="1"/>
    <col min="15355" max="15355" width="3.85546875" style="133" customWidth="1"/>
    <col min="15356" max="15356" width="20.140625" style="133" customWidth="1"/>
    <col min="15357" max="15357" width="11.85546875" style="133" customWidth="1"/>
    <col min="15358" max="15358" width="2.42578125" style="133" customWidth="1"/>
    <col min="15359" max="15359" width="20.7109375" style="133" customWidth="1"/>
    <col min="15360" max="15360" width="2.140625" style="133" customWidth="1"/>
    <col min="15361" max="15361" width="20.7109375" style="133" customWidth="1"/>
    <col min="15362" max="15362" width="2.42578125" style="133" customWidth="1"/>
    <col min="15363" max="15363" width="20.7109375" style="133" customWidth="1"/>
    <col min="15364" max="15364" width="2.140625" style="133" customWidth="1"/>
    <col min="15365" max="15365" width="20.7109375" style="133" customWidth="1"/>
    <col min="15366" max="15366" width="2" style="133" customWidth="1"/>
    <col min="15367" max="15367" width="20.7109375" style="133" customWidth="1"/>
    <col min="15368" max="15420" width="0" style="133" hidden="1" customWidth="1"/>
    <col min="15421" max="15608" width="9.140625" style="133"/>
    <col min="15609" max="15609" width="2.28515625" style="133" customWidth="1"/>
    <col min="15610" max="15610" width="35.7109375" style="133" customWidth="1"/>
    <col min="15611" max="15611" width="3.85546875" style="133" customWidth="1"/>
    <col min="15612" max="15612" width="20.140625" style="133" customWidth="1"/>
    <col min="15613" max="15613" width="11.85546875" style="133" customWidth="1"/>
    <col min="15614" max="15614" width="2.42578125" style="133" customWidth="1"/>
    <col min="15615" max="15615" width="20.7109375" style="133" customWidth="1"/>
    <col min="15616" max="15616" width="2.140625" style="133" customWidth="1"/>
    <col min="15617" max="15617" width="20.7109375" style="133" customWidth="1"/>
    <col min="15618" max="15618" width="2.42578125" style="133" customWidth="1"/>
    <col min="15619" max="15619" width="20.7109375" style="133" customWidth="1"/>
    <col min="15620" max="15620" width="2.140625" style="133" customWidth="1"/>
    <col min="15621" max="15621" width="20.7109375" style="133" customWidth="1"/>
    <col min="15622" max="15622" width="2" style="133" customWidth="1"/>
    <col min="15623" max="15623" width="20.7109375" style="133" customWidth="1"/>
    <col min="15624" max="15676" width="0" style="133" hidden="1" customWidth="1"/>
    <col min="15677" max="15864" width="9.140625" style="133"/>
    <col min="15865" max="15865" width="2.28515625" style="133" customWidth="1"/>
    <col min="15866" max="15866" width="35.7109375" style="133" customWidth="1"/>
    <col min="15867" max="15867" width="3.85546875" style="133" customWidth="1"/>
    <col min="15868" max="15868" width="20.140625" style="133" customWidth="1"/>
    <col min="15869" max="15869" width="11.85546875" style="133" customWidth="1"/>
    <col min="15870" max="15870" width="2.42578125" style="133" customWidth="1"/>
    <col min="15871" max="15871" width="20.7109375" style="133" customWidth="1"/>
    <col min="15872" max="15872" width="2.140625" style="133" customWidth="1"/>
    <col min="15873" max="15873" width="20.7109375" style="133" customWidth="1"/>
    <col min="15874" max="15874" width="2.42578125" style="133" customWidth="1"/>
    <col min="15875" max="15875" width="20.7109375" style="133" customWidth="1"/>
    <col min="15876" max="15876" width="2.140625" style="133" customWidth="1"/>
    <col min="15877" max="15877" width="20.7109375" style="133" customWidth="1"/>
    <col min="15878" max="15878" width="2" style="133" customWidth="1"/>
    <col min="15879" max="15879" width="20.7109375" style="133" customWidth="1"/>
    <col min="15880" max="15932" width="0" style="133" hidden="1" customWidth="1"/>
    <col min="15933" max="16120" width="9.140625" style="133"/>
    <col min="16121" max="16121" width="2.28515625" style="133" customWidth="1"/>
    <col min="16122" max="16122" width="35.7109375" style="133" customWidth="1"/>
    <col min="16123" max="16123" width="3.85546875" style="133" customWidth="1"/>
    <col min="16124" max="16124" width="20.140625" style="133" customWidth="1"/>
    <col min="16125" max="16125" width="11.85546875" style="133" customWidth="1"/>
    <col min="16126" max="16126" width="2.42578125" style="133" customWidth="1"/>
    <col min="16127" max="16127" width="20.7109375" style="133" customWidth="1"/>
    <col min="16128" max="16128" width="2.140625" style="133" customWidth="1"/>
    <col min="16129" max="16129" width="20.7109375" style="133" customWidth="1"/>
    <col min="16130" max="16130" width="2.42578125" style="133" customWidth="1"/>
    <col min="16131" max="16131" width="20.7109375" style="133" customWidth="1"/>
    <col min="16132" max="16132" width="2.140625" style="133" customWidth="1"/>
    <col min="16133" max="16133" width="20.7109375" style="133" customWidth="1"/>
    <col min="16134" max="16134" width="2" style="133" customWidth="1"/>
    <col min="16135" max="16135" width="20.7109375" style="133" customWidth="1"/>
    <col min="16136" max="16188" width="0" style="133" hidden="1" customWidth="1"/>
    <col min="16189" max="16384" width="9.140625" style="133"/>
  </cols>
  <sheetData>
    <row r="1" spans="1:29" ht="8.25" customHeight="1" thickTop="1">
      <c r="A1" s="129"/>
      <c r="B1" s="130"/>
      <c r="C1" s="130"/>
      <c r="D1" s="130"/>
      <c r="E1" s="130"/>
      <c r="F1" s="130"/>
      <c r="G1" s="130"/>
      <c r="H1" s="130"/>
      <c r="I1" s="130"/>
      <c r="J1" s="130"/>
      <c r="K1" s="130"/>
      <c r="L1" s="130"/>
      <c r="M1" s="130"/>
      <c r="N1" s="131"/>
    </row>
    <row r="2" spans="1:29" ht="23.25">
      <c r="A2" s="134"/>
      <c r="B2" s="135"/>
      <c r="C2" s="135"/>
      <c r="D2" s="135"/>
      <c r="E2" s="135"/>
      <c r="F2" s="135"/>
      <c r="G2" s="135"/>
      <c r="H2" s="135"/>
      <c r="I2" s="135"/>
      <c r="J2" s="135"/>
      <c r="K2" s="135"/>
      <c r="L2" s="135"/>
      <c r="M2" s="373" t="s">
        <v>0</v>
      </c>
      <c r="N2" s="136"/>
      <c r="Q2" s="133" t="s">
        <v>1</v>
      </c>
      <c r="T2" s="189" t="str">
        <f>IF(D12="","",IF(D12="Platted on or before 12/31/2023",1,IF(D12="Platted on or after 1/1/2024",3,IF(D12="No Platting Required",3))))</f>
        <v/>
      </c>
    </row>
    <row r="3" spans="1:29" ht="21" customHeight="1">
      <c r="A3" s="379" t="s">
        <v>2</v>
      </c>
      <c r="B3" s="380"/>
      <c r="C3" s="380"/>
      <c r="D3" s="380"/>
      <c r="E3" s="380"/>
      <c r="F3" s="380"/>
      <c r="G3" s="380"/>
      <c r="H3" s="380"/>
      <c r="I3" s="380"/>
      <c r="J3" s="380"/>
      <c r="K3" s="380"/>
      <c r="L3" s="380"/>
      <c r="M3" s="380"/>
      <c r="N3" s="136"/>
      <c r="T3" s="138" t="s">
        <v>3</v>
      </c>
      <c r="AA3" s="133">
        <v>1</v>
      </c>
    </row>
    <row r="4" spans="1:29" ht="21" customHeight="1">
      <c r="A4" s="373"/>
      <c r="B4" s="374"/>
      <c r="C4" s="374"/>
      <c r="D4" s="374"/>
      <c r="E4" s="374"/>
      <c r="F4" s="374"/>
      <c r="G4" s="374"/>
      <c r="H4" s="374"/>
      <c r="I4" s="374"/>
      <c r="J4" s="374"/>
      <c r="K4" s="374"/>
      <c r="L4" s="374"/>
      <c r="M4" s="137"/>
      <c r="N4" s="136"/>
      <c r="Q4" s="133" t="s">
        <v>4</v>
      </c>
      <c r="R4" s="133">
        <v>18</v>
      </c>
      <c r="S4" s="133">
        <v>16</v>
      </c>
      <c r="T4" s="138" t="s">
        <v>5</v>
      </c>
      <c r="AA4" s="133">
        <v>2</v>
      </c>
    </row>
    <row r="5" spans="1:29">
      <c r="A5" s="139"/>
      <c r="B5" s="140"/>
      <c r="C5" s="140"/>
      <c r="D5" s="140"/>
      <c r="E5" s="140"/>
      <c r="F5" s="140"/>
      <c r="G5" s="140"/>
      <c r="H5" s="140"/>
      <c r="I5" s="140"/>
      <c r="J5" s="140"/>
      <c r="K5" s="140"/>
      <c r="L5" s="140"/>
      <c r="M5" s="140"/>
      <c r="N5" s="136"/>
      <c r="Q5" s="133" t="s">
        <v>6</v>
      </c>
      <c r="R5" s="133">
        <v>19</v>
      </c>
      <c r="S5" s="133">
        <v>17</v>
      </c>
      <c r="T5" s="138" t="s">
        <v>7</v>
      </c>
      <c r="AA5" s="133">
        <v>3</v>
      </c>
    </row>
    <row r="6" spans="1:29" s="143" customFormat="1" ht="24.75" customHeight="1">
      <c r="A6" s="139"/>
      <c r="B6" s="141" t="s">
        <v>8</v>
      </c>
      <c r="C6" s="381"/>
      <c r="D6" s="381"/>
      <c r="E6" s="381"/>
      <c r="F6" s="381"/>
      <c r="G6" s="381"/>
      <c r="H6" s="381"/>
      <c r="I6" s="381"/>
      <c r="J6" s="381"/>
      <c r="K6" s="381"/>
      <c r="L6" s="381"/>
      <c r="M6" s="381"/>
      <c r="N6" s="136"/>
      <c r="O6" s="142"/>
      <c r="Q6" s="143" t="s">
        <v>9</v>
      </c>
      <c r="R6" s="143">
        <v>20</v>
      </c>
      <c r="S6" s="143">
        <v>18</v>
      </c>
    </row>
    <row r="7" spans="1:29" s="143" customFormat="1" ht="24.75" customHeight="1">
      <c r="A7" s="139"/>
      <c r="B7" s="141" t="s">
        <v>10</v>
      </c>
      <c r="C7" s="382"/>
      <c r="D7" s="382"/>
      <c r="E7" s="382"/>
      <c r="F7" s="382"/>
      <c r="G7" s="382"/>
      <c r="H7" s="382"/>
      <c r="I7" s="382"/>
      <c r="J7" s="382"/>
      <c r="K7" s="382"/>
      <c r="L7" s="382"/>
      <c r="M7" s="382"/>
      <c r="N7" s="136"/>
      <c r="O7" s="142"/>
      <c r="Q7" s="143" t="s">
        <v>11</v>
      </c>
      <c r="R7" s="143">
        <v>21</v>
      </c>
      <c r="S7" s="143">
        <v>19</v>
      </c>
      <c r="V7" s="257" t="s">
        <v>12</v>
      </c>
      <c r="Y7" s="143">
        <v>1</v>
      </c>
      <c r="AC7"/>
    </row>
    <row r="8" spans="1:29" s="143" customFormat="1" ht="26.25" customHeight="1">
      <c r="A8" s="139"/>
      <c r="B8" s="141" t="s">
        <v>13</v>
      </c>
      <c r="C8" s="382"/>
      <c r="D8" s="382"/>
      <c r="E8" s="382"/>
      <c r="F8" s="382"/>
      <c r="G8" s="382"/>
      <c r="H8" s="382"/>
      <c r="I8" s="382"/>
      <c r="J8" s="382"/>
      <c r="K8" s="382"/>
      <c r="L8" s="382"/>
      <c r="M8" s="382"/>
      <c r="N8" s="136"/>
      <c r="O8" s="142"/>
      <c r="Q8" s="257" t="s">
        <v>14</v>
      </c>
      <c r="R8" s="143">
        <v>22</v>
      </c>
      <c r="S8" s="143">
        <v>20</v>
      </c>
      <c r="V8" s="257" t="s">
        <v>15</v>
      </c>
      <c r="Y8" s="143">
        <v>1</v>
      </c>
    </row>
    <row r="9" spans="1:29" s="143" customFormat="1" ht="24.75" customHeight="1">
      <c r="A9" s="139"/>
      <c r="B9" s="141" t="s">
        <v>16</v>
      </c>
      <c r="C9" s="381"/>
      <c r="D9" s="381"/>
      <c r="E9" s="141" t="s">
        <v>17</v>
      </c>
      <c r="F9" s="383"/>
      <c r="G9" s="383"/>
      <c r="H9" s="383"/>
      <c r="I9" s="383"/>
      <c r="J9" s="383"/>
      <c r="K9" s="383"/>
      <c r="L9" s="383"/>
      <c r="M9" s="383"/>
      <c r="N9" s="136"/>
      <c r="O9" s="142"/>
      <c r="Q9" s="143" t="s">
        <v>18</v>
      </c>
      <c r="V9" s="257" t="s">
        <v>19</v>
      </c>
      <c r="Y9" s="143">
        <v>1</v>
      </c>
    </row>
    <row r="10" spans="1:29" s="143" customFormat="1" ht="10.5" customHeight="1">
      <c r="A10" s="139"/>
      <c r="B10" s="144"/>
      <c r="C10" s="144"/>
      <c r="D10" s="144"/>
      <c r="E10" s="145"/>
      <c r="F10" s="145"/>
      <c r="G10" s="145"/>
      <c r="H10" s="145"/>
      <c r="I10" s="146"/>
      <c r="J10" s="145"/>
      <c r="K10" s="145"/>
      <c r="L10" s="145"/>
      <c r="M10" s="146"/>
      <c r="N10" s="136"/>
      <c r="O10" s="142"/>
    </row>
    <row r="11" spans="1:29">
      <c r="A11" s="139"/>
      <c r="B11" s="140"/>
      <c r="C11" s="140"/>
      <c r="D11" s="140"/>
      <c r="E11" s="140"/>
      <c r="F11" s="140"/>
      <c r="G11" s="140"/>
      <c r="H11" s="140"/>
      <c r="I11" s="147"/>
      <c r="J11" s="140"/>
      <c r="K11" s="140"/>
      <c r="L11" s="140"/>
      <c r="M11" s="147" t="s">
        <v>20</v>
      </c>
      <c r="N11" s="136"/>
    </row>
    <row r="12" spans="1:29" ht="19.5" customHeight="1">
      <c r="A12" s="139"/>
      <c r="B12" s="258"/>
      <c r="C12" s="259" t="s">
        <v>21</v>
      </c>
      <c r="D12" s="149"/>
      <c r="E12" s="388"/>
      <c r="F12" s="389"/>
      <c r="G12" s="389"/>
      <c r="H12" s="389"/>
      <c r="I12" s="389"/>
      <c r="J12" s="389"/>
      <c r="K12" s="389"/>
      <c r="L12" s="389"/>
      <c r="M12" s="150"/>
      <c r="N12" s="136"/>
      <c r="V12" s="257" t="s">
        <v>22</v>
      </c>
      <c r="Y12" s="133">
        <v>0</v>
      </c>
    </row>
    <row r="13" spans="1:29" ht="19.5" hidden="1" customHeight="1">
      <c r="A13" s="139"/>
      <c r="B13" s="258"/>
      <c r="C13" s="259" t="s">
        <v>23</v>
      </c>
      <c r="D13" s="149"/>
      <c r="E13" s="388"/>
      <c r="F13" s="389"/>
      <c r="G13" s="389"/>
      <c r="H13" s="389"/>
      <c r="I13" s="389"/>
      <c r="J13" s="389"/>
      <c r="K13" s="389"/>
      <c r="L13" s="389"/>
      <c r="M13" s="150"/>
      <c r="N13" s="136"/>
      <c r="V13" s="257" t="s">
        <v>24</v>
      </c>
    </row>
    <row r="14" spans="1:29" s="143" customFormat="1" ht="24" customHeight="1">
      <c r="A14" s="139"/>
      <c r="B14" s="260"/>
      <c r="C14" s="259" t="s">
        <v>25</v>
      </c>
      <c r="D14" s="151"/>
      <c r="E14" s="396" t="str">
        <f>IF(D14="C","Development in Service Area C which is located in the Old Town Overlay District and meets or exceeds the criteria of a Mixed-Use development shall be exempt.  Contact Development Services Department regarding Mixed-Use development.",IF(D14="D","Development in Service Area D that meets the criteria of Industrial development is NOT charged a Roadway Impact Fee.",IF(D14="ETJ","Development in the ETJ is NOT charged a Roadway Impact Fee.  This worksheet utilizes the Maximum Assessable Fee for proportionality purposes and the vehilce-mile cost ($1,412) is based on the 2023 Roadway Impact Fee Study","")))</f>
        <v/>
      </c>
      <c r="F14" s="397"/>
      <c r="G14" s="397"/>
      <c r="H14" s="397"/>
      <c r="I14" s="397"/>
      <c r="J14" s="397"/>
      <c r="K14" s="397"/>
      <c r="L14" s="397"/>
      <c r="M14" s="397"/>
      <c r="N14" s="136"/>
      <c r="O14" s="142"/>
      <c r="V14" s="257"/>
    </row>
    <row r="15" spans="1:29" s="143" customFormat="1" ht="17.25" customHeight="1">
      <c r="A15" s="139"/>
      <c r="B15" s="390"/>
      <c r="C15" s="394" t="s">
        <v>26</v>
      </c>
      <c r="D15" s="394"/>
      <c r="E15" s="394"/>
      <c r="F15" s="250"/>
      <c r="G15" s="250"/>
      <c r="H15" s="250"/>
      <c r="I15" s="250"/>
      <c r="J15" s="250"/>
      <c r="K15" s="250"/>
      <c r="L15" s="250"/>
      <c r="M15" s="250"/>
      <c r="N15" s="136"/>
      <c r="O15" s="142"/>
    </row>
    <row r="16" spans="1:29" s="143" customFormat="1" ht="20.25" customHeight="1">
      <c r="A16" s="139"/>
      <c r="B16" s="390"/>
      <c r="C16" s="395"/>
      <c r="D16" s="395"/>
      <c r="E16" s="395"/>
      <c r="F16" s="250"/>
      <c r="G16" s="250"/>
      <c r="H16" s="250"/>
      <c r="I16" s="250"/>
      <c r="J16" s="250"/>
      <c r="K16" s="250"/>
      <c r="L16" s="250"/>
      <c r="M16" s="250"/>
      <c r="N16" s="136"/>
      <c r="O16" s="142"/>
    </row>
    <row r="17" spans="1:15">
      <c r="A17" s="139"/>
      <c r="B17" s="140"/>
      <c r="C17" s="395"/>
      <c r="D17" s="395"/>
      <c r="E17" s="395"/>
      <c r="F17" s="140"/>
      <c r="G17" s="251"/>
      <c r="H17" s="251"/>
      <c r="I17" s="251"/>
      <c r="J17" s="251"/>
      <c r="K17" s="251"/>
      <c r="L17" s="251"/>
      <c r="M17" s="251"/>
      <c r="N17" s="136"/>
    </row>
    <row r="18" spans="1:15" ht="19.5" customHeight="1">
      <c r="A18" s="139"/>
      <c r="B18" s="152" t="s">
        <v>27</v>
      </c>
      <c r="C18" s="140"/>
      <c r="D18" s="140"/>
      <c r="E18" s="140"/>
      <c r="F18" s="140"/>
      <c r="G18" s="391" t="s">
        <v>28</v>
      </c>
      <c r="H18" s="392"/>
      <c r="I18" s="393"/>
      <c r="J18" s="140"/>
      <c r="K18" s="391" t="s">
        <v>29</v>
      </c>
      <c r="L18" s="392"/>
      <c r="M18" s="393"/>
      <c r="N18" s="136"/>
    </row>
    <row r="19" spans="1:15" s="143" customFormat="1" ht="26.25" customHeight="1">
      <c r="A19" s="139"/>
      <c r="B19" s="155" t="s">
        <v>30</v>
      </c>
      <c r="C19" s="155"/>
      <c r="D19" s="261" t="s">
        <v>31</v>
      </c>
      <c r="E19" s="156" t="s">
        <v>32</v>
      </c>
      <c r="F19" s="140"/>
      <c r="G19" s="153" t="s">
        <v>33</v>
      </c>
      <c r="H19" s="157"/>
      <c r="I19" s="154" t="s">
        <v>34</v>
      </c>
      <c r="J19" s="140"/>
      <c r="K19" s="153" t="s">
        <v>35</v>
      </c>
      <c r="L19" s="157"/>
      <c r="M19" s="154" t="s">
        <v>34</v>
      </c>
      <c r="N19" s="136"/>
      <c r="O19" s="142"/>
    </row>
    <row r="20" spans="1:15" s="143" customFormat="1" ht="5.0999999999999996" customHeight="1">
      <c r="A20" s="139"/>
      <c r="B20" s="372"/>
      <c r="C20" s="155"/>
      <c r="D20" s="156"/>
      <c r="E20" s="156"/>
      <c r="F20" s="140"/>
      <c r="G20" s="153"/>
      <c r="H20" s="157"/>
      <c r="I20" s="154"/>
      <c r="J20" s="140"/>
      <c r="K20" s="153"/>
      <c r="L20" s="157"/>
      <c r="M20" s="158"/>
      <c r="N20" s="136"/>
      <c r="O20" s="142"/>
    </row>
    <row r="21" spans="1:15" ht="24.95" customHeight="1">
      <c r="A21" s="139"/>
      <c r="B21" s="159"/>
      <c r="C21" s="140"/>
      <c r="D21" s="140" t="str">
        <f>IF(B21="","",IF($D$12="No Platting Required","",IF(B21="Please Enter Dates Properly","",IF($D$12="Platted on or before 12/31/2023",VLOOKUP(B21,LUVMET9th!$B:$Q,6,FALSE),IF($D$12="Platted on or after 1/1/2024",VLOOKUP(B21,LUVMET11th!$B:$P,5,FALSE))))))</f>
        <v/>
      </c>
      <c r="E21" s="151"/>
      <c r="F21" s="140"/>
      <c r="G21" s="160" t="str">
        <f>IF($B21="","",IF($D$12="","Enter Date of Final Plat Approval",IF($D$14="","Enter Service Area",IF($D$12="Platted on or before 12/31/2023",VLOOKUP($B21,MaximumFee_2019!$B:$W,VLOOKUP($D$14,$Q$4:$S$8,2,FALSE),FALSE),IF($D$12="Platted on or after 1/1/2024",VLOOKUP($B21,MaximumFee_2023!$D:$W,VLOOKUP($D$14,$Q$4:$S$8,3,FALSE),FALSE))))))</f>
        <v/>
      </c>
      <c r="H21" s="161"/>
      <c r="I21" s="162" t="str">
        <f>IF(B21="","",IF($D$12="","Enter Date of Final Plat Approval",IF(G21="Enter Service Area","",IF(E21="","Enter # of Units",E21*G21))))</f>
        <v/>
      </c>
      <c r="J21" s="140"/>
      <c r="K21" s="160" t="str">
        <f>IF($B21="","",IF($D$12="","Enter Date of Final Plat Approval",IF($D$14="","Enter Service Area",IF($D$12="Platted on or before 12/31/2023",VLOOKUP($B21,CollectionFee_2019!$B:$W,VLOOKUP($D$14,$Q$4:$S$8,2,FALSE),FALSE),IF($D$12="Platted on or after 1/1/2024",VLOOKUP($B21,CollectionFee_2023!$D:$W,VLOOKUP($D$14,$Q$4:$S$8,3,FALSE),FALSE))))))</f>
        <v/>
      </c>
      <c r="L21" s="161"/>
      <c r="M21" s="163" t="str">
        <f>IF(B21="","",IF($D$12="","Enter Date of Final Plat Approval",IF(K21="Enter Service Area","",IF(E21="","Enter # of Units",IF(K21="No Roadway Impact Fee Due"," ",IF(K21="No Roadway Impact Fees in ETJ"," ", E21*K21))))))</f>
        <v/>
      </c>
      <c r="N21" s="136"/>
    </row>
    <row r="22" spans="1:15" ht="24.95" customHeight="1">
      <c r="A22" s="139"/>
      <c r="B22" s="159"/>
      <c r="C22" s="140"/>
      <c r="D22" s="140" t="str">
        <f>IF(B22="","",IF(B22="Please Enter Dates Properly","",IF($D$12="Platted on or before 12/31/2023",VLOOKUP(B22,LUVMET9th!$B:$Q,6,FALSE),IF($D$12="Platted on or after 1/1/2024",VLOOKUP(B22,LUVMET11th!$B:$P,5,FALSE)))))</f>
        <v/>
      </c>
      <c r="E22" s="164"/>
      <c r="F22" s="140"/>
      <c r="G22" s="160" t="str">
        <f>IF($B22="","",IF($D$12="","Enter Date of Final Plat Approval",IF($D$14="","Enter Service Area",IF($D$12="Platted on or before 12/31/2023",VLOOKUP($B22,MaximumFee_2019!$B:$W,VLOOKUP($D$14,$Q$4:$S$8,2,FALSE),FALSE),IF($D$12="Platted on or after 1/1/2024",VLOOKUP($B22,MaximumFee_2023!$D:$W,VLOOKUP($D$14,$Q$4:$S$8,3,FALSE),FALSE))))))</f>
        <v/>
      </c>
      <c r="H22" s="161"/>
      <c r="I22" s="162" t="str">
        <f t="shared" ref="I22:I28" si="0">IF(B22="","",IF($D$12="","Enter Date of Final Plat Approval",IF(G22="Enter Service Area","",IF(E22="","Enter # of Units",E22*G22))))</f>
        <v/>
      </c>
      <c r="J22" s="140"/>
      <c r="K22" s="160" t="str">
        <f>IF($B22="","",IF($D$12="","Enter Date of Final Plat Approval",IF($D$14="","Enter Service Area",IF($D$12="Platted on or before 12/31/2023",VLOOKUP($B22,CollectionFee_2019!$B:$W,VLOOKUP($D$14,$Q$4:$S$8,2,FALSE),FALSE),IF($D$12="Platted on or after 1/1/2024",VLOOKUP($B22,CollectionFee_2023!$D:$W,VLOOKUP($D$14,$Q$4:$S$8,3,FALSE),FALSE))))))</f>
        <v/>
      </c>
      <c r="L22" s="161"/>
      <c r="M22" s="163" t="str">
        <f t="shared" ref="M22:M28" si="1">IF(B22="","",IF($D$12="","Enter Date of Final Plat Approval",IF(K22="Enter Service Area","",IF(E22="","Enter # of Units",IF(K22="No Roadway Impact Fee Due"," ",IF(K22="No Roadway Impact Fees in ETJ"," ", E22*K22))))))</f>
        <v/>
      </c>
      <c r="N22" s="136"/>
    </row>
    <row r="23" spans="1:15" ht="24.95" customHeight="1">
      <c r="A23" s="139"/>
      <c r="B23" s="159"/>
      <c r="C23" s="140"/>
      <c r="D23" s="140" t="str">
        <f>IF(B23="","",IF(B23="Please Enter Dates Properly","",IF($D$12="Platted on or before 12/31/2023",VLOOKUP(B23,LUVMET9th!$B:$Q,6,FALSE),IF($D$12="Platted on or after 1/1/2024",VLOOKUP(B23,LUVMET11th!$B:$P,5,FALSE)))))</f>
        <v/>
      </c>
      <c r="E23" s="164"/>
      <c r="F23" s="140"/>
      <c r="G23" s="160" t="str">
        <f>IF($B23="","",IF($D$12="","Enter Date of Final Plat Approval",IF($D$14="","Enter Service Area",IF($D$12="Platted on or before 12/31/2023",VLOOKUP($B23,MaximumFee_2019!$B:$W,VLOOKUP($D$14,$Q$4:$S$8,2,FALSE),FALSE),IF($D$12="Platted on or after 1/1/2024",VLOOKUP($B23,MaximumFee_2023!$D:$W,VLOOKUP($D$14,$Q$4:$S$8,3,FALSE),FALSE))))))</f>
        <v/>
      </c>
      <c r="H23" s="161"/>
      <c r="I23" s="162" t="str">
        <f t="shared" si="0"/>
        <v/>
      </c>
      <c r="J23" s="140"/>
      <c r="K23" s="160" t="str">
        <f>IF($B23="","",IF($D$12="","Enter Date of Final Plat Approval",IF($D$14="","Enter Service Area",IF($D$12="Platted on or before 12/31/2023",VLOOKUP($B23,CollectionFee_2019!$B:$W,VLOOKUP($D$14,$Q$4:$S$8,2,FALSE),FALSE),IF($D$12="Platted on or after 1/1/2024",VLOOKUP($B23,CollectionFee_2023!$D:$W,VLOOKUP($D$14,$Q$4:$S$8,3,FALSE),FALSE))))))</f>
        <v/>
      </c>
      <c r="L23" s="161"/>
      <c r="M23" s="163" t="str">
        <f t="shared" si="1"/>
        <v/>
      </c>
      <c r="N23" s="136"/>
    </row>
    <row r="24" spans="1:15" ht="24.95" customHeight="1">
      <c r="A24" s="139"/>
      <c r="B24" s="159"/>
      <c r="C24" s="140"/>
      <c r="D24" s="140" t="str">
        <f>IF(B24="","",IF(B24="Please Enter Dates Properly","",IF($D$12="Platted on or before 12/31/2023",VLOOKUP(B24,LUVMET9th!$B:$Q,6,FALSE),IF($D$12="Platted on or after 1/1/2024",VLOOKUP(B24,LUVMET11th!$B:$P,5,FALSE)))))</f>
        <v/>
      </c>
      <c r="E24" s="164"/>
      <c r="F24" s="140"/>
      <c r="G24" s="160" t="str">
        <f>IF($B24="","",IF($D$12="","Enter Date of Final Plat Approval",IF($D$14="","Enter Service Area",IF($D$12="Platted on or before 12/31/2023",VLOOKUP($B24,MaximumFee_2019!$B:$W,VLOOKUP($D$14,$Q$4:$S$8,2,FALSE),FALSE),IF($D$12="Platted on or after 1/1/2024",VLOOKUP($B24,MaximumFee_2023!$D:$W,VLOOKUP($D$14,$Q$4:$S$8,3,FALSE),FALSE))))))</f>
        <v/>
      </c>
      <c r="H24" s="161"/>
      <c r="I24" s="162" t="str">
        <f t="shared" si="0"/>
        <v/>
      </c>
      <c r="J24" s="140"/>
      <c r="K24" s="160" t="str">
        <f>IF($B24="","",IF($D$12="","Enter Date of Final Plat Approval",IF($D$14="","Enter Service Area",IF($D$12="Platted on or before 12/31/2023",VLOOKUP($B24,CollectionFee_2019!$B:$W,VLOOKUP($D$14,$Q$4:$S$8,2,FALSE),FALSE),IF($D$12="Platted on or after 1/1/2024",VLOOKUP($B24,CollectionFee_2023!$D:$W,VLOOKUP($D$14,$Q$4:$S$8,3,FALSE),FALSE))))))</f>
        <v/>
      </c>
      <c r="L24" s="161"/>
      <c r="M24" s="163" t="str">
        <f t="shared" si="1"/>
        <v/>
      </c>
      <c r="N24" s="136"/>
    </row>
    <row r="25" spans="1:15" ht="24.95" customHeight="1">
      <c r="A25" s="139"/>
      <c r="B25" s="159"/>
      <c r="C25" s="140"/>
      <c r="D25" s="140" t="str">
        <f>IF(B25="","",IF(B25="Please Enter Dates Properly","",IF($D$12="Platted on or before 12/31/2023",VLOOKUP(B25,LUVMET9th!$B:$Q,6,FALSE),IF($D$12="Platted on or after 1/1/2024",VLOOKUP(B25,LUVMET11th!$B:$P,5,FALSE)))))</f>
        <v/>
      </c>
      <c r="E25" s="164"/>
      <c r="F25" s="140"/>
      <c r="G25" s="160" t="str">
        <f>IF($B25="","",IF($D$12="","Enter Date of Final Plat Approval",IF($D$14="","Enter Service Area",IF($D$12="Platted on or before 12/31/2023",VLOOKUP($B25,MaximumFee_2019!$B:$W,VLOOKUP($D$14,$Q$4:$S$8,2,FALSE),FALSE),IF($D$12="Platted on or after 1/1/2024",VLOOKUP($B25,MaximumFee_2023!$D:$W,VLOOKUP($D$14,$Q$4:$S$8,3,FALSE),FALSE))))))</f>
        <v/>
      </c>
      <c r="H25" s="161"/>
      <c r="I25" s="162" t="str">
        <f t="shared" si="0"/>
        <v/>
      </c>
      <c r="J25" s="140"/>
      <c r="K25" s="160" t="str">
        <f>IF($B25="","",IF($D$12="","Enter Date of Final Plat Approval",IF($D$14="","Enter Service Area",IF($D$12="Platted on or before 12/31/2023",VLOOKUP($B25,CollectionFee_2019!$B:$W,VLOOKUP($D$14,$Q$4:$S$8,2,FALSE),FALSE),IF($D$12="Platted on or after 1/1/2024",VLOOKUP($B25,CollectionFee_2023!$D:$W,VLOOKUP($D$14,$Q$4:$S$8,3,FALSE),FALSE))))))</f>
        <v/>
      </c>
      <c r="L25" s="161"/>
      <c r="M25" s="163" t="str">
        <f t="shared" si="1"/>
        <v/>
      </c>
      <c r="N25" s="136"/>
    </row>
    <row r="26" spans="1:15" ht="24.95" customHeight="1">
      <c r="A26" s="139"/>
      <c r="B26" s="159"/>
      <c r="C26" s="140"/>
      <c r="D26" s="140" t="str">
        <f>IF(B26="","",IF(B26="Please Enter Dates Properly","",IF($D$12="Platted on or before 12/31/2023",VLOOKUP(B26,LUVMET9th!$B:$Q,6,FALSE),IF($D$12="Platted on or after 1/1/2024",VLOOKUP(B26,LUVMET11th!$B:$P,5,FALSE)))))</f>
        <v/>
      </c>
      <c r="E26" s="164"/>
      <c r="F26" s="140"/>
      <c r="G26" s="160" t="str">
        <f>IF($B26="","",IF($D$12="","Enter Date of Final Plat Approval",IF($D$14="","Enter Service Area",IF($D$12="Platted on or before 12/31/2023",VLOOKUP($B26,MaximumFee_2019!$B:$W,VLOOKUP($D$14,$Q$4:$S$8,2,FALSE),FALSE),IF($D$12="Platted on or after 1/1/2024",VLOOKUP($B26,MaximumFee_2023!$D:$W,VLOOKUP($D$14,$Q$4:$S$8,3,FALSE),FALSE))))))</f>
        <v/>
      </c>
      <c r="H26" s="161"/>
      <c r="I26" s="162" t="str">
        <f t="shared" si="0"/>
        <v/>
      </c>
      <c r="J26" s="140"/>
      <c r="K26" s="160" t="str">
        <f>IF($B26="","",IF($D$12="","Enter Date of Final Plat Approval",IF($D$14="","Enter Service Area",IF($D$12="Platted on or before 12/31/2023",VLOOKUP($B26,CollectionFee_2019!$B:$W,VLOOKUP($D$14,$Q$4:$S$8,2,FALSE),FALSE),IF($D$12="Platted on or after 1/1/2024",VLOOKUP($B26,CollectionFee_2023!$D:$W,VLOOKUP($D$14,$Q$4:$S$8,3,FALSE),FALSE))))))</f>
        <v/>
      </c>
      <c r="L26" s="161"/>
      <c r="M26" s="163" t="str">
        <f t="shared" si="1"/>
        <v/>
      </c>
      <c r="N26" s="136"/>
    </row>
    <row r="27" spans="1:15" ht="24.95" customHeight="1">
      <c r="A27" s="139"/>
      <c r="B27" s="159"/>
      <c r="C27" s="140"/>
      <c r="D27" s="140" t="str">
        <f>IF(B27="","",IF(B27="Please Enter Dates Properly","",IF($D$12="Platted on or before 12/31/2023",VLOOKUP(B27,LUVMET9th!$B:$Q,6,FALSE),IF($D$12="Platted on or after 1/1/2024",VLOOKUP(B27,LUVMET11th!$B:$P,5,FALSE)))))</f>
        <v/>
      </c>
      <c r="E27" s="164"/>
      <c r="F27" s="140"/>
      <c r="G27" s="160" t="str">
        <f>IF($B27="","",IF($D$12="","Enter Date of Final Plat Approval",IF($D$14="","Enter Service Area",IF($D$12="Platted on or before 12/31/2023",VLOOKUP($B27,MaximumFee_2019!$B:$W,VLOOKUP($D$14,$Q$4:$S$8,2,FALSE),FALSE),IF($D$12="Platted on or after 1/1/2024",VLOOKUP($B27,MaximumFee_2023!$D:$W,VLOOKUP($D$14,$Q$4:$S$8,3,FALSE),FALSE))))))</f>
        <v/>
      </c>
      <c r="H27" s="161"/>
      <c r="I27" s="162" t="str">
        <f t="shared" si="0"/>
        <v/>
      </c>
      <c r="J27" s="140"/>
      <c r="K27" s="160" t="str">
        <f>IF($B27="","",IF($D$12="","Enter Date of Final Plat Approval",IF($D$14="","Enter Service Area",IF($D$12="Platted on or before 12/31/2023",VLOOKUP($B27,CollectionFee_2019!$B:$W,VLOOKUP($D$14,$Q$4:$S$8,2,FALSE),FALSE),IF($D$12="Platted on or after 1/1/2024",VLOOKUP($B27,CollectionFee_2023!$D:$W,VLOOKUP($D$14,$Q$4:$S$8,3,FALSE),FALSE))))))</f>
        <v/>
      </c>
      <c r="L27" s="161"/>
      <c r="M27" s="163" t="str">
        <f t="shared" si="1"/>
        <v/>
      </c>
      <c r="N27" s="136"/>
    </row>
    <row r="28" spans="1:15" ht="24.95" customHeight="1">
      <c r="A28" s="139"/>
      <c r="B28" s="159"/>
      <c r="C28" s="140"/>
      <c r="D28" s="140" t="str">
        <f>IF(B28="","",IF(B28="Please Enter Dates Properly","",IF($D$12="Platted on or before 12/31/2023",VLOOKUP(B28,LUVMET9th!$B:$Q,6,FALSE),IF($D$12="Platted on or after 1/1/2024",VLOOKUP(B28,LUVMET11th!$B:$P,5,FALSE)))))</f>
        <v/>
      </c>
      <c r="E28" s="164"/>
      <c r="F28" s="140"/>
      <c r="G28" s="165" t="str">
        <f>IF($B28="","",IF($D$12="","Enter Date of Final Plat Approval",IF($D$14="","Enter Service Area",IF($D$12="Platted on or before 12/31/2023",VLOOKUP($B28,MaximumFee_2019!$B:$W,VLOOKUP($D$14,$Q$4:$S$8,2,FALSE),FALSE),IF($D$12="Platted on or after 1/1/2024",VLOOKUP($B28,MaximumFee_2023!$D:$W,VLOOKUP($D$14,$Q$4:$S$8,3,FALSE),FALSE))))))</f>
        <v/>
      </c>
      <c r="H28" s="166"/>
      <c r="I28" s="167" t="str">
        <f t="shared" si="0"/>
        <v/>
      </c>
      <c r="J28" s="140"/>
      <c r="K28" s="165" t="str">
        <f>IF($B28="","",IF($D$12="","Enter Date of Final Plat Approval",IF($D$14="","Enter Service Area",IF($D$12="Platted on or before 12/31/2023",VLOOKUP($B28,CollectionFee_2019!$B:$W,VLOOKUP($D$14,$Q$4:$S$8,2,FALSE),FALSE),IF($D$12="Platted on or after 1/1/2024",VLOOKUP($B28,CollectionFee_2023!$D:$W,VLOOKUP($D$14,$Q$4:$S$8,3,FALSE),FALSE))))))</f>
        <v/>
      </c>
      <c r="L28" s="166"/>
      <c r="M28" s="168" t="str">
        <f t="shared" si="1"/>
        <v/>
      </c>
      <c r="N28" s="136"/>
    </row>
    <row r="29" spans="1:15" ht="24" customHeight="1">
      <c r="A29" s="139"/>
      <c r="B29" s="384" t="s">
        <v>36</v>
      </c>
      <c r="C29" s="140"/>
      <c r="D29" s="140"/>
      <c r="E29" s="140"/>
      <c r="F29" s="141"/>
      <c r="G29" s="141"/>
      <c r="H29" s="148" t="s">
        <v>37</v>
      </c>
      <c r="I29" s="169">
        <f>SUM(I21:I28)</f>
        <v>0</v>
      </c>
      <c r="J29" s="141"/>
      <c r="K29" s="141"/>
      <c r="L29" s="141"/>
      <c r="M29" s="170" t="str">
        <f>IF(K14="Yes","No Impact Fees due from qualified NEZ projects","")</f>
        <v/>
      </c>
      <c r="N29" s="136"/>
    </row>
    <row r="30" spans="1:15" ht="25.5" customHeight="1">
      <c r="A30" s="139"/>
      <c r="B30" s="385"/>
      <c r="C30" s="171"/>
      <c r="D30" s="171"/>
      <c r="E30" s="140"/>
      <c r="F30" s="140"/>
      <c r="G30" s="140"/>
      <c r="H30" s="140"/>
      <c r="I30" s="140"/>
      <c r="J30" s="140"/>
      <c r="K30" s="172"/>
      <c r="L30" s="141" t="s">
        <v>38</v>
      </c>
      <c r="M30" s="173">
        <f>SUM(M21:M28)</f>
        <v>0</v>
      </c>
      <c r="N30" s="136"/>
    </row>
    <row r="31" spans="1:15" ht="39.75" customHeight="1">
      <c r="A31" s="139"/>
      <c r="B31" s="386" t="s">
        <v>39</v>
      </c>
      <c r="C31" s="386"/>
      <c r="D31" s="386"/>
      <c r="E31" s="386"/>
      <c r="F31" s="386"/>
      <c r="G31" s="386"/>
      <c r="H31" s="140"/>
      <c r="I31" s="140"/>
      <c r="J31" s="140"/>
      <c r="K31" s="140"/>
      <c r="L31" s="174"/>
      <c r="M31" s="175"/>
      <c r="N31" s="136"/>
    </row>
    <row r="32" spans="1:15" ht="10.5" customHeight="1">
      <c r="A32" s="176"/>
      <c r="B32" s="177"/>
      <c r="C32" s="177"/>
      <c r="D32" s="177"/>
      <c r="E32" s="177"/>
      <c r="F32" s="177"/>
      <c r="G32" s="177"/>
      <c r="H32" s="177"/>
      <c r="I32" s="177"/>
      <c r="J32" s="177"/>
      <c r="K32" s="177"/>
      <c r="L32" s="177"/>
      <c r="M32" s="177"/>
      <c r="N32" s="178"/>
    </row>
    <row r="33" spans="1:14" ht="17.25" customHeight="1">
      <c r="A33" s="179"/>
      <c r="B33" s="177"/>
      <c r="C33" s="177"/>
      <c r="D33" s="177"/>
      <c r="E33" s="177"/>
      <c r="F33" s="177"/>
      <c r="G33" s="177"/>
      <c r="H33" s="177"/>
      <c r="I33" s="177"/>
      <c r="J33" s="177"/>
      <c r="K33" s="177"/>
      <c r="L33" s="148" t="s">
        <v>40</v>
      </c>
      <c r="M33" s="182"/>
      <c r="N33" s="181"/>
    </row>
    <row r="34" spans="1:14" ht="17.25" customHeight="1">
      <c r="A34" s="179"/>
      <c r="B34" s="180"/>
      <c r="C34" s="180"/>
      <c r="D34" s="180"/>
      <c r="E34" s="180"/>
      <c r="F34" s="180"/>
      <c r="G34" s="180"/>
      <c r="H34" s="180"/>
      <c r="I34" s="180"/>
      <c r="J34" s="180"/>
      <c r="K34" s="180"/>
      <c r="L34" s="180"/>
      <c r="M34" s="180"/>
      <c r="N34" s="181"/>
    </row>
    <row r="35" spans="1:14" ht="19.5" customHeight="1">
      <c r="A35" s="179"/>
      <c r="B35" s="180"/>
      <c r="C35" s="180"/>
      <c r="D35" s="180"/>
      <c r="E35" s="180"/>
      <c r="F35" s="180"/>
      <c r="G35" s="180"/>
      <c r="H35" s="180"/>
      <c r="I35" s="180"/>
      <c r="J35" s="180"/>
      <c r="K35" s="180"/>
      <c r="L35" s="183" t="s">
        <v>41</v>
      </c>
      <c r="M35" s="184" t="str">
        <f>IF(M30=0," ",IF(M33&gt;M30,"Credit Exceeds Fee",M30-M33))</f>
        <v xml:space="preserve"> </v>
      </c>
      <c r="N35" s="181"/>
    </row>
    <row r="36" spans="1:14" ht="10.5" customHeight="1" thickBot="1">
      <c r="A36" s="185"/>
      <c r="B36" s="186"/>
      <c r="C36" s="186"/>
      <c r="D36" s="186"/>
      <c r="E36" s="186"/>
      <c r="F36" s="186"/>
      <c r="G36" s="186"/>
      <c r="H36" s="186"/>
      <c r="I36" s="186"/>
      <c r="J36" s="186"/>
      <c r="K36" s="186"/>
      <c r="L36" s="187"/>
      <c r="M36" s="186"/>
      <c r="N36" s="188"/>
    </row>
    <row r="37" spans="1:14" ht="31.5" customHeight="1" thickTop="1">
      <c r="A37" s="387"/>
      <c r="B37" s="387"/>
      <c r="C37" s="387"/>
      <c r="D37" s="387"/>
      <c r="E37" s="387"/>
      <c r="F37" s="387"/>
      <c r="G37" s="387"/>
      <c r="H37" s="387"/>
      <c r="I37" s="387"/>
      <c r="J37" s="387"/>
      <c r="K37" s="387"/>
      <c r="L37" s="387"/>
      <c r="M37" s="387"/>
      <c r="N37" s="387"/>
    </row>
    <row r="38" spans="1:14" ht="15.75" hidden="1" customHeight="1"/>
    <row r="39" spans="1:14" ht="15.75" hidden="1" customHeight="1"/>
    <row r="40" spans="1:14" ht="15.75" hidden="1" customHeight="1"/>
    <row r="41" spans="1:14" ht="15.75" hidden="1" customHeight="1"/>
    <row r="42" spans="1:14" ht="15.75" hidden="1" customHeight="1"/>
    <row r="43" spans="1:14" ht="15.75" customHeight="1"/>
    <row r="44" spans="1:14" ht="15.75" customHeight="1"/>
    <row r="45" spans="1:14" ht="15.75" customHeight="1"/>
    <row r="46" spans="1:14" ht="24" customHeight="1"/>
    <row r="47" spans="1:14" ht="12.75" customHeight="1"/>
    <row r="48" spans="1:14" ht="24" customHeight="1"/>
    <row r="49" ht="12.75" customHeight="1"/>
    <row r="50" ht="24" customHeight="1"/>
    <row r="52" ht="24.75" customHeight="1"/>
    <row r="497" ht="9.9499999999999993" customHeight="1"/>
  </sheetData>
  <sheetProtection algorithmName="SHA-512" hashValue="yd2S34Gzr7syJvHPpjFcW/iGmOWby3yetqHZsGgzSK9+upmGDogA5kx7eUpLWEx9Z3DwqDEKd0zQhCUbKCb9fA==" saltValue="2Nbe7y+EKWtJlqA198+fsw==" spinCount="100000" sheet="1" selectLockedCells="1"/>
  <dataConsolidate/>
  <mergeCells count="17">
    <mergeCell ref="B29:B30"/>
    <mergeCell ref="B31:G31"/>
    <mergeCell ref="A37:N37"/>
    <mergeCell ref="E12:L12"/>
    <mergeCell ref="E13:L13"/>
    <mergeCell ref="B15:B16"/>
    <mergeCell ref="G18:I18"/>
    <mergeCell ref="K18:M18"/>
    <mergeCell ref="C15:E15"/>
    <mergeCell ref="C16:E17"/>
    <mergeCell ref="E14:M14"/>
    <mergeCell ref="A3:M3"/>
    <mergeCell ref="C6:M6"/>
    <mergeCell ref="C7:M7"/>
    <mergeCell ref="C8:M8"/>
    <mergeCell ref="C9:D9"/>
    <mergeCell ref="F9:M9"/>
  </mergeCells>
  <conditionalFormatting sqref="C6:M6">
    <cfRule type="cellIs" dxfId="100" priority="684" stopIfTrue="1" operator="equal">
      <formula>"Insert Development Name"</formula>
    </cfRule>
  </conditionalFormatting>
  <conditionalFormatting sqref="C7:M7">
    <cfRule type="cellIs" dxfId="99" priority="685" stopIfTrue="1" operator="equal">
      <formula>"Insert Applicant Name"</formula>
    </cfRule>
  </conditionalFormatting>
  <conditionalFormatting sqref="C8:M8">
    <cfRule type="cellIs" dxfId="98" priority="686" stopIfTrue="1" operator="equal">
      <formula>"Insert Legal Description"</formula>
    </cfRule>
  </conditionalFormatting>
  <conditionalFormatting sqref="C9:D9">
    <cfRule type="cellIs" dxfId="97" priority="683" stopIfTrue="1" operator="equal">
      <formula>"Insert Case Number"</formula>
    </cfRule>
  </conditionalFormatting>
  <conditionalFormatting sqref="F9">
    <cfRule type="cellIs" dxfId="96" priority="682" stopIfTrue="1" operator="equal">
      <formula>"Insert Date"</formula>
    </cfRule>
  </conditionalFormatting>
  <conditionalFormatting sqref="I21:I28">
    <cfRule type="cellIs" dxfId="95" priority="680" stopIfTrue="1" operator="equal">
      <formula>"Plat Must Be Approved Prior to Building Permit"</formula>
    </cfRule>
    <cfRule type="cellIs" dxfId="94" priority="681" stopIfTrue="1" operator="equal">
      <formula>"Enter Date of Final Plat Approval"</formula>
    </cfRule>
    <cfRule type="cellIs" dxfId="93" priority="687" stopIfTrue="1" operator="equal">
      <formula>"Enter Date of Building Permit Application"</formula>
    </cfRule>
    <cfRule type="cellIs" dxfId="92" priority="688" stopIfTrue="1" operator="equal">
      <formula>"Enter Service Area"</formula>
    </cfRule>
    <cfRule type="cellIs" dxfId="91" priority="689" stopIfTrue="1" operator="equal">
      <formula>"Enter # of Units"</formula>
    </cfRule>
  </conditionalFormatting>
  <conditionalFormatting sqref="G21:G28">
    <cfRule type="cellIs" dxfId="90" priority="676" stopIfTrue="1" operator="equal">
      <formula>"Enter Date of Final Plat Approval"</formula>
    </cfRule>
    <cfRule type="cellIs" dxfId="89" priority="677" stopIfTrue="1" operator="equal">
      <formula>"Enter Date of Building Permit Application"</formula>
    </cfRule>
    <cfRule type="cellIs" dxfId="88" priority="678" stopIfTrue="1" operator="equal">
      <formula>"Plat Must Be Approved Prior to Building Permit"</formula>
    </cfRule>
    <cfRule type="cellIs" dxfId="87" priority="679" stopIfTrue="1" operator="equal">
      <formula>"Enter Service Area"</formula>
    </cfRule>
  </conditionalFormatting>
  <conditionalFormatting sqref="M21">
    <cfRule type="cellIs" dxfId="86" priority="576" stopIfTrue="1" operator="equal">
      <formula>"Enter Date of Final Plat Approval"</formula>
    </cfRule>
    <cfRule type="cellIs" dxfId="85" priority="577" stopIfTrue="1" operator="equal">
      <formula>"Enter Date of Building Permit Application"</formula>
    </cfRule>
    <cfRule type="cellIs" dxfId="84" priority="578" stopIfTrue="1" operator="equal">
      <formula>"Plat Must Be Approved Prior to Building Permit"</formula>
    </cfRule>
    <cfRule type="cellIs" dxfId="83" priority="579" stopIfTrue="1" operator="equal">
      <formula>"Enter Service Area"</formula>
    </cfRule>
    <cfRule type="cellIs" dxfId="82" priority="580" stopIfTrue="1" operator="equal">
      <formula>"Enter # of Units"</formula>
    </cfRule>
  </conditionalFormatting>
  <conditionalFormatting sqref="M35">
    <cfRule type="cellIs" dxfId="81" priority="540" stopIfTrue="1" operator="equal">
      <formula>"Credit Exceeds Fee"</formula>
    </cfRule>
  </conditionalFormatting>
  <conditionalFormatting sqref="K22">
    <cfRule type="cellIs" dxfId="80" priority="75" operator="equal">
      <formula>"No Roadway Impact Fees in ETJ"</formula>
    </cfRule>
    <cfRule type="cellIs" dxfId="79" priority="76" operator="equal">
      <formula>"No Roadway Impact Fee Due"</formula>
    </cfRule>
    <cfRule type="cellIs" dxfId="78" priority="82" stopIfTrue="1" operator="equal">
      <formula>"Enter Date of Final Plat Approval"</formula>
    </cfRule>
    <cfRule type="cellIs" dxfId="77" priority="83" stopIfTrue="1" operator="equal">
      <formula>"Enter Date of Building Permit Application"</formula>
    </cfRule>
    <cfRule type="cellIs" dxfId="76" priority="84" stopIfTrue="1" operator="equal">
      <formula>"Plat Must Be Approved Prior to Building Permit"</formula>
    </cfRule>
    <cfRule type="cellIs" dxfId="75" priority="85" stopIfTrue="1" operator="equal">
      <formula>"Enter Service Area"</formula>
    </cfRule>
  </conditionalFormatting>
  <conditionalFormatting sqref="M22">
    <cfRule type="cellIs" dxfId="74" priority="77" stopIfTrue="1" operator="equal">
      <formula>"Enter Date of Final Plat Approval"</formula>
    </cfRule>
    <cfRule type="cellIs" dxfId="73" priority="78" stopIfTrue="1" operator="equal">
      <formula>"Enter Date of Building Permit Application"</formula>
    </cfRule>
    <cfRule type="cellIs" dxfId="72" priority="79" stopIfTrue="1" operator="equal">
      <formula>"Plat Must Be Approved Prior to Building Permit"</formula>
    </cfRule>
    <cfRule type="cellIs" dxfId="71" priority="80" stopIfTrue="1" operator="equal">
      <formula>"Enter Service Area"</formula>
    </cfRule>
    <cfRule type="cellIs" dxfId="70" priority="81" stopIfTrue="1" operator="equal">
      <formula>"Enter # of Units"</formula>
    </cfRule>
  </conditionalFormatting>
  <conditionalFormatting sqref="K23">
    <cfRule type="cellIs" dxfId="69" priority="64" operator="equal">
      <formula>"No Roadway Impact Fees in ETJ"</formula>
    </cfRule>
    <cfRule type="cellIs" dxfId="68" priority="65" operator="equal">
      <formula>"No Roadway Impact Fee Due"</formula>
    </cfRule>
    <cfRule type="cellIs" dxfId="67" priority="71" stopIfTrue="1" operator="equal">
      <formula>"Enter Date of Final Plat Approval"</formula>
    </cfRule>
    <cfRule type="cellIs" dxfId="66" priority="72" stopIfTrue="1" operator="equal">
      <formula>"Enter Date of Building Permit Application"</formula>
    </cfRule>
    <cfRule type="cellIs" dxfId="65" priority="73" stopIfTrue="1" operator="equal">
      <formula>"Plat Must Be Approved Prior to Building Permit"</formula>
    </cfRule>
    <cfRule type="cellIs" dxfId="64" priority="74" stopIfTrue="1" operator="equal">
      <formula>"Enter Service Area"</formula>
    </cfRule>
  </conditionalFormatting>
  <conditionalFormatting sqref="M23">
    <cfRule type="cellIs" dxfId="63" priority="66" stopIfTrue="1" operator="equal">
      <formula>"Enter Date of Final Plat Approval"</formula>
    </cfRule>
    <cfRule type="cellIs" dxfId="62" priority="67" stopIfTrue="1" operator="equal">
      <formula>"Enter Date of Building Permit Application"</formula>
    </cfRule>
    <cfRule type="cellIs" dxfId="61" priority="68" stopIfTrue="1" operator="equal">
      <formula>"Plat Must Be Approved Prior to Building Permit"</formula>
    </cfRule>
    <cfRule type="cellIs" dxfId="60" priority="69" stopIfTrue="1" operator="equal">
      <formula>"Enter Service Area"</formula>
    </cfRule>
    <cfRule type="cellIs" dxfId="59" priority="70" stopIfTrue="1" operator="equal">
      <formula>"Enter # of Units"</formula>
    </cfRule>
  </conditionalFormatting>
  <conditionalFormatting sqref="K24">
    <cfRule type="cellIs" dxfId="58" priority="53" operator="equal">
      <formula>"No Roadway Impact Fees in ETJ"</formula>
    </cfRule>
    <cfRule type="cellIs" dxfId="57" priority="54" operator="equal">
      <formula>"No Roadway Impact Fee Due"</formula>
    </cfRule>
    <cfRule type="cellIs" dxfId="56" priority="60" stopIfTrue="1" operator="equal">
      <formula>"Enter Date of Final Plat Approval"</formula>
    </cfRule>
    <cfRule type="cellIs" dxfId="55" priority="61" stopIfTrue="1" operator="equal">
      <formula>"Enter Date of Building Permit Application"</formula>
    </cfRule>
    <cfRule type="cellIs" dxfId="54" priority="62" stopIfTrue="1" operator="equal">
      <formula>"Plat Must Be Approved Prior to Building Permit"</formula>
    </cfRule>
    <cfRule type="cellIs" dxfId="53" priority="63" stopIfTrue="1" operator="equal">
      <formula>"Enter Service Area"</formula>
    </cfRule>
  </conditionalFormatting>
  <conditionalFormatting sqref="M24">
    <cfRule type="cellIs" dxfId="52" priority="55" stopIfTrue="1" operator="equal">
      <formula>"Enter Date of Final Plat Approval"</formula>
    </cfRule>
    <cfRule type="cellIs" dxfId="51" priority="56" stopIfTrue="1" operator="equal">
      <formula>"Enter Date of Building Permit Application"</formula>
    </cfRule>
    <cfRule type="cellIs" dxfId="50" priority="57" stopIfTrue="1" operator="equal">
      <formula>"Plat Must Be Approved Prior to Building Permit"</formula>
    </cfRule>
    <cfRule type="cellIs" dxfId="49" priority="58" stopIfTrue="1" operator="equal">
      <formula>"Enter Service Area"</formula>
    </cfRule>
    <cfRule type="cellIs" dxfId="48" priority="59" stopIfTrue="1" operator="equal">
      <formula>"Enter # of Units"</formula>
    </cfRule>
  </conditionalFormatting>
  <conditionalFormatting sqref="K25">
    <cfRule type="cellIs" dxfId="47" priority="42" operator="equal">
      <formula>"No Roadway Impact Fees in ETJ"</formula>
    </cfRule>
    <cfRule type="cellIs" dxfId="46" priority="43" operator="equal">
      <formula>"No Roadway Impact Fee Due"</formula>
    </cfRule>
    <cfRule type="cellIs" dxfId="45" priority="49" stopIfTrue="1" operator="equal">
      <formula>"Enter Date of Final Plat Approval"</formula>
    </cfRule>
    <cfRule type="cellIs" dxfId="44" priority="50" stopIfTrue="1" operator="equal">
      <formula>"Enter Date of Building Permit Application"</formula>
    </cfRule>
    <cfRule type="cellIs" dxfId="43" priority="51" stopIfTrue="1" operator="equal">
      <formula>"Plat Must Be Approved Prior to Building Permit"</formula>
    </cfRule>
    <cfRule type="cellIs" dxfId="42" priority="52" stopIfTrue="1" operator="equal">
      <formula>"Enter Service Area"</formula>
    </cfRule>
  </conditionalFormatting>
  <conditionalFormatting sqref="M25">
    <cfRule type="cellIs" dxfId="41" priority="44" stopIfTrue="1" operator="equal">
      <formula>"Enter Date of Final Plat Approval"</formula>
    </cfRule>
    <cfRule type="cellIs" dxfId="40" priority="45" stopIfTrue="1" operator="equal">
      <formula>"Enter Date of Building Permit Application"</formula>
    </cfRule>
    <cfRule type="cellIs" dxfId="39" priority="46" stopIfTrue="1" operator="equal">
      <formula>"Plat Must Be Approved Prior to Building Permit"</formula>
    </cfRule>
    <cfRule type="cellIs" dxfId="38" priority="47" stopIfTrue="1" operator="equal">
      <formula>"Enter Service Area"</formula>
    </cfRule>
    <cfRule type="cellIs" dxfId="37" priority="48" stopIfTrue="1" operator="equal">
      <formula>"Enter # of Units"</formula>
    </cfRule>
  </conditionalFormatting>
  <conditionalFormatting sqref="K26">
    <cfRule type="cellIs" dxfId="36" priority="31" operator="equal">
      <formula>"No Roadway Impact Fees in ETJ"</formula>
    </cfRule>
    <cfRule type="cellIs" dxfId="35" priority="32" operator="equal">
      <formula>"No Roadway Impact Fee Due"</formula>
    </cfRule>
    <cfRule type="cellIs" dxfId="34" priority="38" stopIfTrue="1" operator="equal">
      <formula>"Enter Date of Final Plat Approval"</formula>
    </cfRule>
    <cfRule type="cellIs" dxfId="33" priority="39" stopIfTrue="1" operator="equal">
      <formula>"Enter Date of Building Permit Application"</formula>
    </cfRule>
    <cfRule type="cellIs" dxfId="32" priority="40" stopIfTrue="1" operator="equal">
      <formula>"Plat Must Be Approved Prior to Building Permit"</formula>
    </cfRule>
    <cfRule type="cellIs" dxfId="31" priority="41" stopIfTrue="1" operator="equal">
      <formula>"Enter Service Area"</formula>
    </cfRule>
  </conditionalFormatting>
  <conditionalFormatting sqref="M26">
    <cfRule type="cellIs" dxfId="30" priority="33" stopIfTrue="1" operator="equal">
      <formula>"Enter Date of Final Plat Approval"</formula>
    </cfRule>
    <cfRule type="cellIs" dxfId="29" priority="34" stopIfTrue="1" operator="equal">
      <formula>"Enter Date of Building Permit Application"</formula>
    </cfRule>
    <cfRule type="cellIs" dxfId="28" priority="35" stopIfTrue="1" operator="equal">
      <formula>"Plat Must Be Approved Prior to Building Permit"</formula>
    </cfRule>
    <cfRule type="cellIs" dxfId="27" priority="36" stopIfTrue="1" operator="equal">
      <formula>"Enter Service Area"</formula>
    </cfRule>
    <cfRule type="cellIs" dxfId="26" priority="37" stopIfTrue="1" operator="equal">
      <formula>"Enter # of Units"</formula>
    </cfRule>
  </conditionalFormatting>
  <conditionalFormatting sqref="K27">
    <cfRule type="cellIs" dxfId="25" priority="20" operator="equal">
      <formula>"No Roadway Impact Fees in ETJ"</formula>
    </cfRule>
    <cfRule type="cellIs" dxfId="24" priority="21" operator="equal">
      <formula>"No Roadway Impact Fee Due"</formula>
    </cfRule>
    <cfRule type="cellIs" dxfId="23" priority="27" stopIfTrue="1" operator="equal">
      <formula>"Enter Date of Final Plat Approval"</formula>
    </cfRule>
    <cfRule type="cellIs" dxfId="22" priority="28" stopIfTrue="1" operator="equal">
      <formula>"Enter Date of Building Permit Application"</formula>
    </cfRule>
    <cfRule type="cellIs" dxfId="21" priority="29" stopIfTrue="1" operator="equal">
      <formula>"Plat Must Be Approved Prior to Building Permit"</formula>
    </cfRule>
    <cfRule type="cellIs" dxfId="20" priority="30" stopIfTrue="1" operator="equal">
      <formula>"Enter Service Area"</formula>
    </cfRule>
  </conditionalFormatting>
  <conditionalFormatting sqref="M27">
    <cfRule type="cellIs" dxfId="19" priority="22" stopIfTrue="1" operator="equal">
      <formula>"Enter Date of Final Plat Approval"</formula>
    </cfRule>
    <cfRule type="cellIs" dxfId="18" priority="23" stopIfTrue="1" operator="equal">
      <formula>"Enter Date of Building Permit Application"</formula>
    </cfRule>
    <cfRule type="cellIs" dxfId="17" priority="24" stopIfTrue="1" operator="equal">
      <formula>"Plat Must Be Approved Prior to Building Permit"</formula>
    </cfRule>
    <cfRule type="cellIs" dxfId="16" priority="25" stopIfTrue="1" operator="equal">
      <formula>"Enter Service Area"</formula>
    </cfRule>
    <cfRule type="cellIs" dxfId="15" priority="26" stopIfTrue="1" operator="equal">
      <formula>"Enter # of Units"</formula>
    </cfRule>
  </conditionalFormatting>
  <conditionalFormatting sqref="K28">
    <cfRule type="cellIs" dxfId="14" priority="9" operator="equal">
      <formula>"No Roadway Impact Fees in ETJ"</formula>
    </cfRule>
    <cfRule type="cellIs" dxfId="13" priority="10" operator="equal">
      <formula>"No Roadway Impact Fee Due"</formula>
    </cfRule>
    <cfRule type="cellIs" dxfId="12" priority="16" stopIfTrue="1" operator="equal">
      <formula>"Enter Date of Final Plat Approval"</formula>
    </cfRule>
    <cfRule type="cellIs" dxfId="11" priority="17" stopIfTrue="1" operator="equal">
      <formula>"Enter Date of Building Permit Application"</formula>
    </cfRule>
    <cfRule type="cellIs" dxfId="10" priority="18" stopIfTrue="1" operator="equal">
      <formula>"Plat Must Be Approved Prior to Building Permit"</formula>
    </cfRule>
    <cfRule type="cellIs" dxfId="9" priority="19" stopIfTrue="1" operator="equal">
      <formula>"Enter Service Area"</formula>
    </cfRule>
  </conditionalFormatting>
  <conditionalFormatting sqref="M28">
    <cfRule type="cellIs" dxfId="8" priority="11" stopIfTrue="1" operator="equal">
      <formula>"Enter Date of Final Plat Approval"</formula>
    </cfRule>
    <cfRule type="cellIs" dxfId="7" priority="12" stopIfTrue="1" operator="equal">
      <formula>"Enter Date of Building Permit Application"</formula>
    </cfRule>
    <cfRule type="cellIs" dxfId="6" priority="13" stopIfTrue="1" operator="equal">
      <formula>"Plat Must Be Approved Prior to Building Permit"</formula>
    </cfRule>
    <cfRule type="cellIs" dxfId="5" priority="14" stopIfTrue="1" operator="equal">
      <formula>"Enter Service Area"</formula>
    </cfRule>
    <cfRule type="cellIs" dxfId="4" priority="15" stopIfTrue="1" operator="equal">
      <formula>"Enter # of Units"</formula>
    </cfRule>
  </conditionalFormatting>
  <conditionalFormatting sqref="K21">
    <cfRule type="cellIs" dxfId="3" priority="1" stopIfTrue="1" operator="equal">
      <formula>"Enter Date of Final Plat Approval"</formula>
    </cfRule>
    <cfRule type="cellIs" dxfId="2" priority="2" stopIfTrue="1" operator="equal">
      <formula>"Enter Date of Building Permit Application"</formula>
    </cfRule>
    <cfRule type="cellIs" dxfId="1" priority="3" stopIfTrue="1" operator="equal">
      <formula>"Plat Must Be Approved Prior to Building Permit"</formula>
    </cfRule>
    <cfRule type="cellIs" dxfId="0" priority="4" stopIfTrue="1" operator="equal">
      <formula>"Enter Service Area"</formula>
    </cfRule>
  </conditionalFormatting>
  <dataValidations xWindow="115" yWindow="723" count="9">
    <dataValidation type="list" allowBlank="1" showInputMessage="1" showErrorMessage="1" prompt="Do Not Select from the general categories listed in ALL CAPS.  Please select from the lower case land uses only." sqref="IP21:IP28 WVB983052:WVB983059 WLF983052:WLF983059 WBJ983052:WBJ983059 VRN983052:VRN983059 VHR983052:VHR983059 UXV983052:UXV983059 UNZ983052:UNZ983059 UED983052:UED983059 TUH983052:TUH983059 TKL983052:TKL983059 TAP983052:TAP983059 SQT983052:SQT983059 SGX983052:SGX983059 RXB983052:RXB983059 RNF983052:RNF983059 RDJ983052:RDJ983059 QTN983052:QTN983059 QJR983052:QJR983059 PZV983052:PZV983059 PPZ983052:PPZ983059 PGD983052:PGD983059 OWH983052:OWH983059 OML983052:OML983059 OCP983052:OCP983059 NST983052:NST983059 NIX983052:NIX983059 MZB983052:MZB983059 MPF983052:MPF983059 MFJ983052:MFJ983059 LVN983052:LVN983059 LLR983052:LLR983059 LBV983052:LBV983059 KRZ983052:KRZ983059 KID983052:KID983059 JYH983052:JYH983059 JOL983052:JOL983059 JEP983052:JEP983059 IUT983052:IUT983059 IKX983052:IKX983059 IBB983052:IBB983059 HRF983052:HRF983059 HHJ983052:HHJ983059 GXN983052:GXN983059 GNR983052:GNR983059 GDV983052:GDV983059 FTZ983052:FTZ983059 FKD983052:FKD983059 FAH983052:FAH983059 EQL983052:EQL983059 EGP983052:EGP983059 DWT983052:DWT983059 DMX983052:DMX983059 DDB983052:DDB983059 CTF983052:CTF983059 CJJ983052:CJJ983059 BZN983052:BZN983059 BPR983052:BPR983059 BFV983052:BFV983059 AVZ983052:AVZ983059 AMD983052:AMD983059 ACH983052:ACH983059 SL983052:SL983059 IP983052:IP983059 B983052:B983059 WVB917516:WVB917523 WLF917516:WLF917523 WBJ917516:WBJ917523 VRN917516:VRN917523 VHR917516:VHR917523 UXV917516:UXV917523 UNZ917516:UNZ917523 UED917516:UED917523 TUH917516:TUH917523 TKL917516:TKL917523 TAP917516:TAP917523 SQT917516:SQT917523 SGX917516:SGX917523 RXB917516:RXB917523 RNF917516:RNF917523 RDJ917516:RDJ917523 QTN917516:QTN917523 QJR917516:QJR917523 PZV917516:PZV917523 PPZ917516:PPZ917523 PGD917516:PGD917523 OWH917516:OWH917523 OML917516:OML917523 OCP917516:OCP917523 NST917516:NST917523 NIX917516:NIX917523 MZB917516:MZB917523 MPF917516:MPF917523 MFJ917516:MFJ917523 LVN917516:LVN917523 LLR917516:LLR917523 LBV917516:LBV917523 KRZ917516:KRZ917523 KID917516:KID917523 JYH917516:JYH917523 JOL917516:JOL917523 JEP917516:JEP917523 IUT917516:IUT917523 IKX917516:IKX917523 IBB917516:IBB917523 HRF917516:HRF917523 HHJ917516:HHJ917523 GXN917516:GXN917523 GNR917516:GNR917523 GDV917516:GDV917523 FTZ917516:FTZ917523 FKD917516:FKD917523 FAH917516:FAH917523 EQL917516:EQL917523 EGP917516:EGP917523 DWT917516:DWT917523 DMX917516:DMX917523 DDB917516:DDB917523 CTF917516:CTF917523 CJJ917516:CJJ917523 BZN917516:BZN917523 BPR917516:BPR917523 BFV917516:BFV917523 AVZ917516:AVZ917523 AMD917516:AMD917523 ACH917516:ACH917523 SL917516:SL917523 IP917516:IP917523 B917516:B917523 WVB851980:WVB851987 WLF851980:WLF851987 WBJ851980:WBJ851987 VRN851980:VRN851987 VHR851980:VHR851987 UXV851980:UXV851987 UNZ851980:UNZ851987 UED851980:UED851987 TUH851980:TUH851987 TKL851980:TKL851987 TAP851980:TAP851987 SQT851980:SQT851987 SGX851980:SGX851987 RXB851980:RXB851987 RNF851980:RNF851987 RDJ851980:RDJ851987 QTN851980:QTN851987 QJR851980:QJR851987 PZV851980:PZV851987 PPZ851980:PPZ851987 PGD851980:PGD851987 OWH851980:OWH851987 OML851980:OML851987 OCP851980:OCP851987 NST851980:NST851987 NIX851980:NIX851987 MZB851980:MZB851987 MPF851980:MPF851987 MFJ851980:MFJ851987 LVN851980:LVN851987 LLR851980:LLR851987 LBV851980:LBV851987 KRZ851980:KRZ851987 KID851980:KID851987 JYH851980:JYH851987 JOL851980:JOL851987 JEP851980:JEP851987 IUT851980:IUT851987 IKX851980:IKX851987 IBB851980:IBB851987 HRF851980:HRF851987 HHJ851980:HHJ851987 GXN851980:GXN851987 GNR851980:GNR851987 GDV851980:GDV851987 FTZ851980:FTZ851987 FKD851980:FKD851987 FAH851980:FAH851987 EQL851980:EQL851987 EGP851980:EGP851987 DWT851980:DWT851987 DMX851980:DMX851987 DDB851980:DDB851987 CTF851980:CTF851987 CJJ851980:CJJ851987 BZN851980:BZN851987 BPR851980:BPR851987 BFV851980:BFV851987 AVZ851980:AVZ851987 AMD851980:AMD851987 ACH851980:ACH851987 SL851980:SL851987 IP851980:IP851987 B851980:B851987 WVB786444:WVB786451 WLF786444:WLF786451 WBJ786444:WBJ786451 VRN786444:VRN786451 VHR786444:VHR786451 UXV786444:UXV786451 UNZ786444:UNZ786451 UED786444:UED786451 TUH786444:TUH786451 TKL786444:TKL786451 TAP786444:TAP786451 SQT786444:SQT786451 SGX786444:SGX786451 RXB786444:RXB786451 RNF786444:RNF786451 RDJ786444:RDJ786451 QTN786444:QTN786451 QJR786444:QJR786451 PZV786444:PZV786451 PPZ786444:PPZ786451 PGD786444:PGD786451 OWH786444:OWH786451 OML786444:OML786451 OCP786444:OCP786451 NST786444:NST786451 NIX786444:NIX786451 MZB786444:MZB786451 MPF786444:MPF786451 MFJ786444:MFJ786451 LVN786444:LVN786451 LLR786444:LLR786451 LBV786444:LBV786451 KRZ786444:KRZ786451 KID786444:KID786451 JYH786444:JYH786451 JOL786444:JOL786451 JEP786444:JEP786451 IUT786444:IUT786451 IKX786444:IKX786451 IBB786444:IBB786451 HRF786444:HRF786451 HHJ786444:HHJ786451 GXN786444:GXN786451 GNR786444:GNR786451 GDV786444:GDV786451 FTZ786444:FTZ786451 FKD786444:FKD786451 FAH786444:FAH786451 EQL786444:EQL786451 EGP786444:EGP786451 DWT786444:DWT786451 DMX786444:DMX786451 DDB786444:DDB786451 CTF786444:CTF786451 CJJ786444:CJJ786451 BZN786444:BZN786451 BPR786444:BPR786451 BFV786444:BFV786451 AVZ786444:AVZ786451 AMD786444:AMD786451 ACH786444:ACH786451 SL786444:SL786451 IP786444:IP786451 B786444:B786451 WVB720908:WVB720915 WLF720908:WLF720915 WBJ720908:WBJ720915 VRN720908:VRN720915 VHR720908:VHR720915 UXV720908:UXV720915 UNZ720908:UNZ720915 UED720908:UED720915 TUH720908:TUH720915 TKL720908:TKL720915 TAP720908:TAP720915 SQT720908:SQT720915 SGX720908:SGX720915 RXB720908:RXB720915 RNF720908:RNF720915 RDJ720908:RDJ720915 QTN720908:QTN720915 QJR720908:QJR720915 PZV720908:PZV720915 PPZ720908:PPZ720915 PGD720908:PGD720915 OWH720908:OWH720915 OML720908:OML720915 OCP720908:OCP720915 NST720908:NST720915 NIX720908:NIX720915 MZB720908:MZB720915 MPF720908:MPF720915 MFJ720908:MFJ720915 LVN720908:LVN720915 LLR720908:LLR720915 LBV720908:LBV720915 KRZ720908:KRZ720915 KID720908:KID720915 JYH720908:JYH720915 JOL720908:JOL720915 JEP720908:JEP720915 IUT720908:IUT720915 IKX720908:IKX720915 IBB720908:IBB720915 HRF720908:HRF720915 HHJ720908:HHJ720915 GXN720908:GXN720915 GNR720908:GNR720915 GDV720908:GDV720915 FTZ720908:FTZ720915 FKD720908:FKD720915 FAH720908:FAH720915 EQL720908:EQL720915 EGP720908:EGP720915 DWT720908:DWT720915 DMX720908:DMX720915 DDB720908:DDB720915 CTF720908:CTF720915 CJJ720908:CJJ720915 BZN720908:BZN720915 BPR720908:BPR720915 BFV720908:BFV720915 AVZ720908:AVZ720915 AMD720908:AMD720915 ACH720908:ACH720915 SL720908:SL720915 IP720908:IP720915 B720908:B720915 WVB655372:WVB655379 WLF655372:WLF655379 WBJ655372:WBJ655379 VRN655372:VRN655379 VHR655372:VHR655379 UXV655372:UXV655379 UNZ655372:UNZ655379 UED655372:UED655379 TUH655372:TUH655379 TKL655372:TKL655379 TAP655372:TAP655379 SQT655372:SQT655379 SGX655372:SGX655379 RXB655372:RXB655379 RNF655372:RNF655379 RDJ655372:RDJ655379 QTN655372:QTN655379 QJR655372:QJR655379 PZV655372:PZV655379 PPZ655372:PPZ655379 PGD655372:PGD655379 OWH655372:OWH655379 OML655372:OML655379 OCP655372:OCP655379 NST655372:NST655379 NIX655372:NIX655379 MZB655372:MZB655379 MPF655372:MPF655379 MFJ655372:MFJ655379 LVN655372:LVN655379 LLR655372:LLR655379 LBV655372:LBV655379 KRZ655372:KRZ655379 KID655372:KID655379 JYH655372:JYH655379 JOL655372:JOL655379 JEP655372:JEP655379 IUT655372:IUT655379 IKX655372:IKX655379 IBB655372:IBB655379 HRF655372:HRF655379 HHJ655372:HHJ655379 GXN655372:GXN655379 GNR655372:GNR655379 GDV655372:GDV655379 FTZ655372:FTZ655379 FKD655372:FKD655379 FAH655372:FAH655379 EQL655372:EQL655379 EGP655372:EGP655379 DWT655372:DWT655379 DMX655372:DMX655379 DDB655372:DDB655379 CTF655372:CTF655379 CJJ655372:CJJ655379 BZN655372:BZN655379 BPR655372:BPR655379 BFV655372:BFV655379 AVZ655372:AVZ655379 AMD655372:AMD655379 ACH655372:ACH655379 SL655372:SL655379 IP655372:IP655379 B655372:B655379 WVB589836:WVB589843 WLF589836:WLF589843 WBJ589836:WBJ589843 VRN589836:VRN589843 VHR589836:VHR589843 UXV589836:UXV589843 UNZ589836:UNZ589843 UED589836:UED589843 TUH589836:TUH589843 TKL589836:TKL589843 TAP589836:TAP589843 SQT589836:SQT589843 SGX589836:SGX589843 RXB589836:RXB589843 RNF589836:RNF589843 RDJ589836:RDJ589843 QTN589836:QTN589843 QJR589836:QJR589843 PZV589836:PZV589843 PPZ589836:PPZ589843 PGD589836:PGD589843 OWH589836:OWH589843 OML589836:OML589843 OCP589836:OCP589843 NST589836:NST589843 NIX589836:NIX589843 MZB589836:MZB589843 MPF589836:MPF589843 MFJ589836:MFJ589843 LVN589836:LVN589843 LLR589836:LLR589843 LBV589836:LBV589843 KRZ589836:KRZ589843 KID589836:KID589843 JYH589836:JYH589843 JOL589836:JOL589843 JEP589836:JEP589843 IUT589836:IUT589843 IKX589836:IKX589843 IBB589836:IBB589843 HRF589836:HRF589843 HHJ589836:HHJ589843 GXN589836:GXN589843 GNR589836:GNR589843 GDV589836:GDV589843 FTZ589836:FTZ589843 FKD589836:FKD589843 FAH589836:FAH589843 EQL589836:EQL589843 EGP589836:EGP589843 DWT589836:DWT589843 DMX589836:DMX589843 DDB589836:DDB589843 CTF589836:CTF589843 CJJ589836:CJJ589843 BZN589836:BZN589843 BPR589836:BPR589843 BFV589836:BFV589843 AVZ589836:AVZ589843 AMD589836:AMD589843 ACH589836:ACH589843 SL589836:SL589843 IP589836:IP589843 B589836:B589843 WVB524300:WVB524307 WLF524300:WLF524307 WBJ524300:WBJ524307 VRN524300:VRN524307 VHR524300:VHR524307 UXV524300:UXV524307 UNZ524300:UNZ524307 UED524300:UED524307 TUH524300:TUH524307 TKL524300:TKL524307 TAP524300:TAP524307 SQT524300:SQT524307 SGX524300:SGX524307 RXB524300:RXB524307 RNF524300:RNF524307 RDJ524300:RDJ524307 QTN524300:QTN524307 QJR524300:QJR524307 PZV524300:PZV524307 PPZ524300:PPZ524307 PGD524300:PGD524307 OWH524300:OWH524307 OML524300:OML524307 OCP524300:OCP524307 NST524300:NST524307 NIX524300:NIX524307 MZB524300:MZB524307 MPF524300:MPF524307 MFJ524300:MFJ524307 LVN524300:LVN524307 LLR524300:LLR524307 LBV524300:LBV524307 KRZ524300:KRZ524307 KID524300:KID524307 JYH524300:JYH524307 JOL524300:JOL524307 JEP524300:JEP524307 IUT524300:IUT524307 IKX524300:IKX524307 IBB524300:IBB524307 HRF524300:HRF524307 HHJ524300:HHJ524307 GXN524300:GXN524307 GNR524300:GNR524307 GDV524300:GDV524307 FTZ524300:FTZ524307 FKD524300:FKD524307 FAH524300:FAH524307 EQL524300:EQL524307 EGP524300:EGP524307 DWT524300:DWT524307 DMX524300:DMX524307 DDB524300:DDB524307 CTF524300:CTF524307 CJJ524300:CJJ524307 BZN524300:BZN524307 BPR524300:BPR524307 BFV524300:BFV524307 AVZ524300:AVZ524307 AMD524300:AMD524307 ACH524300:ACH524307 SL524300:SL524307 IP524300:IP524307 B524300:B524307 WVB458764:WVB458771 WLF458764:WLF458771 WBJ458764:WBJ458771 VRN458764:VRN458771 VHR458764:VHR458771 UXV458764:UXV458771 UNZ458764:UNZ458771 UED458764:UED458771 TUH458764:TUH458771 TKL458764:TKL458771 TAP458764:TAP458771 SQT458764:SQT458771 SGX458764:SGX458771 RXB458764:RXB458771 RNF458764:RNF458771 RDJ458764:RDJ458771 QTN458764:QTN458771 QJR458764:QJR458771 PZV458764:PZV458771 PPZ458764:PPZ458771 PGD458764:PGD458771 OWH458764:OWH458771 OML458764:OML458771 OCP458764:OCP458771 NST458764:NST458771 NIX458764:NIX458771 MZB458764:MZB458771 MPF458764:MPF458771 MFJ458764:MFJ458771 LVN458764:LVN458771 LLR458764:LLR458771 LBV458764:LBV458771 KRZ458764:KRZ458771 KID458764:KID458771 JYH458764:JYH458771 JOL458764:JOL458771 JEP458764:JEP458771 IUT458764:IUT458771 IKX458764:IKX458771 IBB458764:IBB458771 HRF458764:HRF458771 HHJ458764:HHJ458771 GXN458764:GXN458771 GNR458764:GNR458771 GDV458764:GDV458771 FTZ458764:FTZ458771 FKD458764:FKD458771 FAH458764:FAH458771 EQL458764:EQL458771 EGP458764:EGP458771 DWT458764:DWT458771 DMX458764:DMX458771 DDB458764:DDB458771 CTF458764:CTF458771 CJJ458764:CJJ458771 BZN458764:BZN458771 BPR458764:BPR458771 BFV458764:BFV458771 AVZ458764:AVZ458771 AMD458764:AMD458771 ACH458764:ACH458771 SL458764:SL458771 IP458764:IP458771 B458764:B458771 WVB393228:WVB393235 WLF393228:WLF393235 WBJ393228:WBJ393235 VRN393228:VRN393235 VHR393228:VHR393235 UXV393228:UXV393235 UNZ393228:UNZ393235 UED393228:UED393235 TUH393228:TUH393235 TKL393228:TKL393235 TAP393228:TAP393235 SQT393228:SQT393235 SGX393228:SGX393235 RXB393228:RXB393235 RNF393228:RNF393235 RDJ393228:RDJ393235 QTN393228:QTN393235 QJR393228:QJR393235 PZV393228:PZV393235 PPZ393228:PPZ393235 PGD393228:PGD393235 OWH393228:OWH393235 OML393228:OML393235 OCP393228:OCP393235 NST393228:NST393235 NIX393228:NIX393235 MZB393228:MZB393235 MPF393228:MPF393235 MFJ393228:MFJ393235 LVN393228:LVN393235 LLR393228:LLR393235 LBV393228:LBV393235 KRZ393228:KRZ393235 KID393228:KID393235 JYH393228:JYH393235 JOL393228:JOL393235 JEP393228:JEP393235 IUT393228:IUT393235 IKX393228:IKX393235 IBB393228:IBB393235 HRF393228:HRF393235 HHJ393228:HHJ393235 GXN393228:GXN393235 GNR393228:GNR393235 GDV393228:GDV393235 FTZ393228:FTZ393235 FKD393228:FKD393235 FAH393228:FAH393235 EQL393228:EQL393235 EGP393228:EGP393235 DWT393228:DWT393235 DMX393228:DMX393235 DDB393228:DDB393235 CTF393228:CTF393235 CJJ393228:CJJ393235 BZN393228:BZN393235 BPR393228:BPR393235 BFV393228:BFV393235 AVZ393228:AVZ393235 AMD393228:AMD393235 ACH393228:ACH393235 SL393228:SL393235 IP393228:IP393235 B393228:B393235 WVB327692:WVB327699 WLF327692:WLF327699 WBJ327692:WBJ327699 VRN327692:VRN327699 VHR327692:VHR327699 UXV327692:UXV327699 UNZ327692:UNZ327699 UED327692:UED327699 TUH327692:TUH327699 TKL327692:TKL327699 TAP327692:TAP327699 SQT327692:SQT327699 SGX327692:SGX327699 RXB327692:RXB327699 RNF327692:RNF327699 RDJ327692:RDJ327699 QTN327692:QTN327699 QJR327692:QJR327699 PZV327692:PZV327699 PPZ327692:PPZ327699 PGD327692:PGD327699 OWH327692:OWH327699 OML327692:OML327699 OCP327692:OCP327699 NST327692:NST327699 NIX327692:NIX327699 MZB327692:MZB327699 MPF327692:MPF327699 MFJ327692:MFJ327699 LVN327692:LVN327699 LLR327692:LLR327699 LBV327692:LBV327699 KRZ327692:KRZ327699 KID327692:KID327699 JYH327692:JYH327699 JOL327692:JOL327699 JEP327692:JEP327699 IUT327692:IUT327699 IKX327692:IKX327699 IBB327692:IBB327699 HRF327692:HRF327699 HHJ327692:HHJ327699 GXN327692:GXN327699 GNR327692:GNR327699 GDV327692:GDV327699 FTZ327692:FTZ327699 FKD327692:FKD327699 FAH327692:FAH327699 EQL327692:EQL327699 EGP327692:EGP327699 DWT327692:DWT327699 DMX327692:DMX327699 DDB327692:DDB327699 CTF327692:CTF327699 CJJ327692:CJJ327699 BZN327692:BZN327699 BPR327692:BPR327699 BFV327692:BFV327699 AVZ327692:AVZ327699 AMD327692:AMD327699 ACH327692:ACH327699 SL327692:SL327699 IP327692:IP327699 B327692:B327699 WVB262156:WVB262163 WLF262156:WLF262163 WBJ262156:WBJ262163 VRN262156:VRN262163 VHR262156:VHR262163 UXV262156:UXV262163 UNZ262156:UNZ262163 UED262156:UED262163 TUH262156:TUH262163 TKL262156:TKL262163 TAP262156:TAP262163 SQT262156:SQT262163 SGX262156:SGX262163 RXB262156:RXB262163 RNF262156:RNF262163 RDJ262156:RDJ262163 QTN262156:QTN262163 QJR262156:QJR262163 PZV262156:PZV262163 PPZ262156:PPZ262163 PGD262156:PGD262163 OWH262156:OWH262163 OML262156:OML262163 OCP262156:OCP262163 NST262156:NST262163 NIX262156:NIX262163 MZB262156:MZB262163 MPF262156:MPF262163 MFJ262156:MFJ262163 LVN262156:LVN262163 LLR262156:LLR262163 LBV262156:LBV262163 KRZ262156:KRZ262163 KID262156:KID262163 JYH262156:JYH262163 JOL262156:JOL262163 JEP262156:JEP262163 IUT262156:IUT262163 IKX262156:IKX262163 IBB262156:IBB262163 HRF262156:HRF262163 HHJ262156:HHJ262163 GXN262156:GXN262163 GNR262156:GNR262163 GDV262156:GDV262163 FTZ262156:FTZ262163 FKD262156:FKD262163 FAH262156:FAH262163 EQL262156:EQL262163 EGP262156:EGP262163 DWT262156:DWT262163 DMX262156:DMX262163 DDB262156:DDB262163 CTF262156:CTF262163 CJJ262156:CJJ262163 BZN262156:BZN262163 BPR262156:BPR262163 BFV262156:BFV262163 AVZ262156:AVZ262163 AMD262156:AMD262163 ACH262156:ACH262163 SL262156:SL262163 IP262156:IP262163 B262156:B262163 WVB196620:WVB196627 WLF196620:WLF196627 WBJ196620:WBJ196627 VRN196620:VRN196627 VHR196620:VHR196627 UXV196620:UXV196627 UNZ196620:UNZ196627 UED196620:UED196627 TUH196620:TUH196627 TKL196620:TKL196627 TAP196620:TAP196627 SQT196620:SQT196627 SGX196620:SGX196627 RXB196620:RXB196627 RNF196620:RNF196627 RDJ196620:RDJ196627 QTN196620:QTN196627 QJR196620:QJR196627 PZV196620:PZV196627 PPZ196620:PPZ196627 PGD196620:PGD196627 OWH196620:OWH196627 OML196620:OML196627 OCP196620:OCP196627 NST196620:NST196627 NIX196620:NIX196627 MZB196620:MZB196627 MPF196620:MPF196627 MFJ196620:MFJ196627 LVN196620:LVN196627 LLR196620:LLR196627 LBV196620:LBV196627 KRZ196620:KRZ196627 KID196620:KID196627 JYH196620:JYH196627 JOL196620:JOL196627 JEP196620:JEP196627 IUT196620:IUT196627 IKX196620:IKX196627 IBB196620:IBB196627 HRF196620:HRF196627 HHJ196620:HHJ196627 GXN196620:GXN196627 GNR196620:GNR196627 GDV196620:GDV196627 FTZ196620:FTZ196627 FKD196620:FKD196627 FAH196620:FAH196627 EQL196620:EQL196627 EGP196620:EGP196627 DWT196620:DWT196627 DMX196620:DMX196627 DDB196620:DDB196627 CTF196620:CTF196627 CJJ196620:CJJ196627 BZN196620:BZN196627 BPR196620:BPR196627 BFV196620:BFV196627 AVZ196620:AVZ196627 AMD196620:AMD196627 ACH196620:ACH196627 SL196620:SL196627 IP196620:IP196627 B196620:B196627 WVB131084:WVB131091 WLF131084:WLF131091 WBJ131084:WBJ131091 VRN131084:VRN131091 VHR131084:VHR131091 UXV131084:UXV131091 UNZ131084:UNZ131091 UED131084:UED131091 TUH131084:TUH131091 TKL131084:TKL131091 TAP131084:TAP131091 SQT131084:SQT131091 SGX131084:SGX131091 RXB131084:RXB131091 RNF131084:RNF131091 RDJ131084:RDJ131091 QTN131084:QTN131091 QJR131084:QJR131091 PZV131084:PZV131091 PPZ131084:PPZ131091 PGD131084:PGD131091 OWH131084:OWH131091 OML131084:OML131091 OCP131084:OCP131091 NST131084:NST131091 NIX131084:NIX131091 MZB131084:MZB131091 MPF131084:MPF131091 MFJ131084:MFJ131091 LVN131084:LVN131091 LLR131084:LLR131091 LBV131084:LBV131091 KRZ131084:KRZ131091 KID131084:KID131091 JYH131084:JYH131091 JOL131084:JOL131091 JEP131084:JEP131091 IUT131084:IUT131091 IKX131084:IKX131091 IBB131084:IBB131091 HRF131084:HRF131091 HHJ131084:HHJ131091 GXN131084:GXN131091 GNR131084:GNR131091 GDV131084:GDV131091 FTZ131084:FTZ131091 FKD131084:FKD131091 FAH131084:FAH131091 EQL131084:EQL131091 EGP131084:EGP131091 DWT131084:DWT131091 DMX131084:DMX131091 DDB131084:DDB131091 CTF131084:CTF131091 CJJ131084:CJJ131091 BZN131084:BZN131091 BPR131084:BPR131091 BFV131084:BFV131091 AVZ131084:AVZ131091 AMD131084:AMD131091 ACH131084:ACH131091 SL131084:SL131091 IP131084:IP131091 B131084:B131091 WVB65548:WVB65555 WLF65548:WLF65555 WBJ65548:WBJ65555 VRN65548:VRN65555 VHR65548:VHR65555 UXV65548:UXV65555 UNZ65548:UNZ65555 UED65548:UED65555 TUH65548:TUH65555 TKL65548:TKL65555 TAP65548:TAP65555 SQT65548:SQT65555 SGX65548:SGX65555 RXB65548:RXB65555 RNF65548:RNF65555 RDJ65548:RDJ65555 QTN65548:QTN65555 QJR65548:QJR65555 PZV65548:PZV65555 PPZ65548:PPZ65555 PGD65548:PGD65555 OWH65548:OWH65555 OML65548:OML65555 OCP65548:OCP65555 NST65548:NST65555 NIX65548:NIX65555 MZB65548:MZB65555 MPF65548:MPF65555 MFJ65548:MFJ65555 LVN65548:LVN65555 LLR65548:LLR65555 LBV65548:LBV65555 KRZ65548:KRZ65555 KID65548:KID65555 JYH65548:JYH65555 JOL65548:JOL65555 JEP65548:JEP65555 IUT65548:IUT65555 IKX65548:IKX65555 IBB65548:IBB65555 HRF65548:HRF65555 HHJ65548:HHJ65555 GXN65548:GXN65555 GNR65548:GNR65555 GDV65548:GDV65555 FTZ65548:FTZ65555 FKD65548:FKD65555 FAH65548:FAH65555 EQL65548:EQL65555 EGP65548:EGP65555 DWT65548:DWT65555 DMX65548:DMX65555 DDB65548:DDB65555 CTF65548:CTF65555 CJJ65548:CJJ65555 BZN65548:BZN65555 BPR65548:BPR65555 BFV65548:BFV65555 AVZ65548:AVZ65555 AMD65548:AMD65555 ACH65548:ACH65555 SL65548:SL65555 IP65548:IP65555 B65548:B65555 WVB21:WVB28 WLF21:WLF28 WBJ21:WBJ28 VRN21:VRN28 VHR21:VHR28 UXV21:UXV28 UNZ21:UNZ28 UED21:UED28 TUH21:TUH28 TKL21:TKL28 TAP21:TAP28 SQT21:SQT28 SGX21:SGX28 RXB21:RXB28 RNF21:RNF28 RDJ21:RDJ28 QTN21:QTN28 QJR21:QJR28 PZV21:PZV28 PPZ21:PPZ28 PGD21:PGD28 OWH21:OWH28 OML21:OML28 OCP21:OCP28 NST21:NST28 NIX21:NIX28 MZB21:MZB28 MPF21:MPF28 MFJ21:MFJ28 LVN21:LVN28 LLR21:LLR28 LBV21:LBV28 KRZ21:KRZ28 KID21:KID28 JYH21:JYH28 JOL21:JOL28 JEP21:JEP28 IUT21:IUT28 IKX21:IKX28 IBB21:IBB28 HRF21:HRF28 HHJ21:HHJ28 GXN21:GXN28 GNR21:GNR28 GDV21:GDV28 FTZ21:FTZ28 FKD21:FKD28 FAH21:FAH28 EQL21:EQL28 EGP21:EGP28 DWT21:DWT28 DMX21:DMX28 DDB21:DDB28 CTF21:CTF28 CJJ21:CJJ28 BZN21:BZN28 BPR21:BPR28 BFV21:BFV28 AVZ21:AVZ28 AMD21:AMD28 ACH21:ACH28 SL21:SL28" xr:uid="{00000000-0002-0000-0000-000000000000}">
      <formula1>IF(#REF!="",#REF!,IF($D$13&lt;$D$12,#REF!,IF(#REF!=1,#REF!,#REF!)))</formula1>
    </dataValidation>
    <dataValidation type="list" allowBlank="1" showInputMessage="1" showErrorMessage="1" sqref="IR14 WVD983045 WLH983045 WBL983045 VRP983045 VHT983045 UXX983045 UOB983045 UEF983045 TUJ983045 TKN983045 TAR983045 SQV983045 SGZ983045 RXD983045 RNH983045 RDL983045 QTP983045 QJT983045 PZX983045 PQB983045 PGF983045 OWJ983045 OMN983045 OCR983045 NSV983045 NIZ983045 MZD983045 MPH983045 MFL983045 LVP983045 LLT983045 LBX983045 KSB983045 KIF983045 JYJ983045 JON983045 JER983045 IUV983045 IKZ983045 IBD983045 HRH983045 HHL983045 GXP983045 GNT983045 GDX983045 FUB983045 FKF983045 FAJ983045 EQN983045 EGR983045 DWV983045 DMZ983045 DDD983045 CTH983045 CJL983045 BZP983045 BPT983045 BFX983045 AWB983045 AMF983045 ACJ983045 SN983045 IR983045 D983045 WVD917509 WLH917509 WBL917509 VRP917509 VHT917509 UXX917509 UOB917509 UEF917509 TUJ917509 TKN917509 TAR917509 SQV917509 SGZ917509 RXD917509 RNH917509 RDL917509 QTP917509 QJT917509 PZX917509 PQB917509 PGF917509 OWJ917509 OMN917509 OCR917509 NSV917509 NIZ917509 MZD917509 MPH917509 MFL917509 LVP917509 LLT917509 LBX917509 KSB917509 KIF917509 JYJ917509 JON917509 JER917509 IUV917509 IKZ917509 IBD917509 HRH917509 HHL917509 GXP917509 GNT917509 GDX917509 FUB917509 FKF917509 FAJ917509 EQN917509 EGR917509 DWV917509 DMZ917509 DDD917509 CTH917509 CJL917509 BZP917509 BPT917509 BFX917509 AWB917509 AMF917509 ACJ917509 SN917509 IR917509 D917509 WVD851973 WLH851973 WBL851973 VRP851973 VHT851973 UXX851973 UOB851973 UEF851973 TUJ851973 TKN851973 TAR851973 SQV851973 SGZ851973 RXD851973 RNH851973 RDL851973 QTP851973 QJT851973 PZX851973 PQB851973 PGF851973 OWJ851973 OMN851973 OCR851973 NSV851973 NIZ851973 MZD851973 MPH851973 MFL851973 LVP851973 LLT851973 LBX851973 KSB851973 KIF851973 JYJ851973 JON851973 JER851973 IUV851973 IKZ851973 IBD851973 HRH851973 HHL851973 GXP851973 GNT851973 GDX851973 FUB851973 FKF851973 FAJ851973 EQN851973 EGR851973 DWV851973 DMZ851973 DDD851973 CTH851973 CJL851973 BZP851973 BPT851973 BFX851973 AWB851973 AMF851973 ACJ851973 SN851973 IR851973 D851973 WVD786437 WLH786437 WBL786437 VRP786437 VHT786437 UXX786437 UOB786437 UEF786437 TUJ786437 TKN786437 TAR786437 SQV786437 SGZ786437 RXD786437 RNH786437 RDL786437 QTP786437 QJT786437 PZX786437 PQB786437 PGF786437 OWJ786437 OMN786437 OCR786437 NSV786437 NIZ786437 MZD786437 MPH786437 MFL786437 LVP786437 LLT786437 LBX786437 KSB786437 KIF786437 JYJ786437 JON786437 JER786437 IUV786437 IKZ786437 IBD786437 HRH786437 HHL786437 GXP786437 GNT786437 GDX786437 FUB786437 FKF786437 FAJ786437 EQN786437 EGR786437 DWV786437 DMZ786437 DDD786437 CTH786437 CJL786437 BZP786437 BPT786437 BFX786437 AWB786437 AMF786437 ACJ786437 SN786437 IR786437 D786437 WVD720901 WLH720901 WBL720901 VRP720901 VHT720901 UXX720901 UOB720901 UEF720901 TUJ720901 TKN720901 TAR720901 SQV720901 SGZ720901 RXD720901 RNH720901 RDL720901 QTP720901 QJT720901 PZX720901 PQB720901 PGF720901 OWJ720901 OMN720901 OCR720901 NSV720901 NIZ720901 MZD720901 MPH720901 MFL720901 LVP720901 LLT720901 LBX720901 KSB720901 KIF720901 JYJ720901 JON720901 JER720901 IUV720901 IKZ720901 IBD720901 HRH720901 HHL720901 GXP720901 GNT720901 GDX720901 FUB720901 FKF720901 FAJ720901 EQN720901 EGR720901 DWV720901 DMZ720901 DDD720901 CTH720901 CJL720901 BZP720901 BPT720901 BFX720901 AWB720901 AMF720901 ACJ720901 SN720901 IR720901 D720901 WVD655365 WLH655365 WBL655365 VRP655365 VHT655365 UXX655365 UOB655365 UEF655365 TUJ655365 TKN655365 TAR655365 SQV655365 SGZ655365 RXD655365 RNH655365 RDL655365 QTP655365 QJT655365 PZX655365 PQB655365 PGF655365 OWJ655365 OMN655365 OCR655365 NSV655365 NIZ655365 MZD655365 MPH655365 MFL655365 LVP655365 LLT655365 LBX655365 KSB655365 KIF655365 JYJ655365 JON655365 JER655365 IUV655365 IKZ655365 IBD655365 HRH655365 HHL655365 GXP655365 GNT655365 GDX655365 FUB655365 FKF655365 FAJ655365 EQN655365 EGR655365 DWV655365 DMZ655365 DDD655365 CTH655365 CJL655365 BZP655365 BPT655365 BFX655365 AWB655365 AMF655365 ACJ655365 SN655365 IR655365 D655365 WVD589829 WLH589829 WBL589829 VRP589829 VHT589829 UXX589829 UOB589829 UEF589829 TUJ589829 TKN589829 TAR589829 SQV589829 SGZ589829 RXD589829 RNH589829 RDL589829 QTP589829 QJT589829 PZX589829 PQB589829 PGF589829 OWJ589829 OMN589829 OCR589829 NSV589829 NIZ589829 MZD589829 MPH589829 MFL589829 LVP589829 LLT589829 LBX589829 KSB589829 KIF589829 JYJ589829 JON589829 JER589829 IUV589829 IKZ589829 IBD589829 HRH589829 HHL589829 GXP589829 GNT589829 GDX589829 FUB589829 FKF589829 FAJ589829 EQN589829 EGR589829 DWV589829 DMZ589829 DDD589829 CTH589829 CJL589829 BZP589829 BPT589829 BFX589829 AWB589829 AMF589829 ACJ589829 SN589829 IR589829 D589829 WVD524293 WLH524293 WBL524293 VRP524293 VHT524293 UXX524293 UOB524293 UEF524293 TUJ524293 TKN524293 TAR524293 SQV524293 SGZ524293 RXD524293 RNH524293 RDL524293 QTP524293 QJT524293 PZX524293 PQB524293 PGF524293 OWJ524293 OMN524293 OCR524293 NSV524293 NIZ524293 MZD524293 MPH524293 MFL524293 LVP524293 LLT524293 LBX524293 KSB524293 KIF524293 JYJ524293 JON524293 JER524293 IUV524293 IKZ524293 IBD524293 HRH524293 HHL524293 GXP524293 GNT524293 GDX524293 FUB524293 FKF524293 FAJ524293 EQN524293 EGR524293 DWV524293 DMZ524293 DDD524293 CTH524293 CJL524293 BZP524293 BPT524293 BFX524293 AWB524293 AMF524293 ACJ524293 SN524293 IR524293 D524293 WVD458757 WLH458757 WBL458757 VRP458757 VHT458757 UXX458757 UOB458757 UEF458757 TUJ458757 TKN458757 TAR458757 SQV458757 SGZ458757 RXD458757 RNH458757 RDL458757 QTP458757 QJT458757 PZX458757 PQB458757 PGF458757 OWJ458757 OMN458757 OCR458757 NSV458757 NIZ458757 MZD458757 MPH458757 MFL458757 LVP458757 LLT458757 LBX458757 KSB458757 KIF458757 JYJ458757 JON458757 JER458757 IUV458757 IKZ458757 IBD458757 HRH458757 HHL458757 GXP458757 GNT458757 GDX458757 FUB458757 FKF458757 FAJ458757 EQN458757 EGR458757 DWV458757 DMZ458757 DDD458757 CTH458757 CJL458757 BZP458757 BPT458757 BFX458757 AWB458757 AMF458757 ACJ458757 SN458757 IR458757 D458757 WVD393221 WLH393221 WBL393221 VRP393221 VHT393221 UXX393221 UOB393221 UEF393221 TUJ393221 TKN393221 TAR393221 SQV393221 SGZ393221 RXD393221 RNH393221 RDL393221 QTP393221 QJT393221 PZX393221 PQB393221 PGF393221 OWJ393221 OMN393221 OCR393221 NSV393221 NIZ393221 MZD393221 MPH393221 MFL393221 LVP393221 LLT393221 LBX393221 KSB393221 KIF393221 JYJ393221 JON393221 JER393221 IUV393221 IKZ393221 IBD393221 HRH393221 HHL393221 GXP393221 GNT393221 GDX393221 FUB393221 FKF393221 FAJ393221 EQN393221 EGR393221 DWV393221 DMZ393221 DDD393221 CTH393221 CJL393221 BZP393221 BPT393221 BFX393221 AWB393221 AMF393221 ACJ393221 SN393221 IR393221 D393221 WVD327685 WLH327685 WBL327685 VRP327685 VHT327685 UXX327685 UOB327685 UEF327685 TUJ327685 TKN327685 TAR327685 SQV327685 SGZ327685 RXD327685 RNH327685 RDL327685 QTP327685 QJT327685 PZX327685 PQB327685 PGF327685 OWJ327685 OMN327685 OCR327685 NSV327685 NIZ327685 MZD327685 MPH327685 MFL327685 LVP327685 LLT327685 LBX327685 KSB327685 KIF327685 JYJ327685 JON327685 JER327685 IUV327685 IKZ327685 IBD327685 HRH327685 HHL327685 GXP327685 GNT327685 GDX327685 FUB327685 FKF327685 FAJ327685 EQN327685 EGR327685 DWV327685 DMZ327685 DDD327685 CTH327685 CJL327685 BZP327685 BPT327685 BFX327685 AWB327685 AMF327685 ACJ327685 SN327685 IR327685 D327685 WVD262149 WLH262149 WBL262149 VRP262149 VHT262149 UXX262149 UOB262149 UEF262149 TUJ262149 TKN262149 TAR262149 SQV262149 SGZ262149 RXD262149 RNH262149 RDL262149 QTP262149 QJT262149 PZX262149 PQB262149 PGF262149 OWJ262149 OMN262149 OCR262149 NSV262149 NIZ262149 MZD262149 MPH262149 MFL262149 LVP262149 LLT262149 LBX262149 KSB262149 KIF262149 JYJ262149 JON262149 JER262149 IUV262149 IKZ262149 IBD262149 HRH262149 HHL262149 GXP262149 GNT262149 GDX262149 FUB262149 FKF262149 FAJ262149 EQN262149 EGR262149 DWV262149 DMZ262149 DDD262149 CTH262149 CJL262149 BZP262149 BPT262149 BFX262149 AWB262149 AMF262149 ACJ262149 SN262149 IR262149 D262149 WVD196613 WLH196613 WBL196613 VRP196613 VHT196613 UXX196613 UOB196613 UEF196613 TUJ196613 TKN196613 TAR196613 SQV196613 SGZ196613 RXD196613 RNH196613 RDL196613 QTP196613 QJT196613 PZX196613 PQB196613 PGF196613 OWJ196613 OMN196613 OCR196613 NSV196613 NIZ196613 MZD196613 MPH196613 MFL196613 LVP196613 LLT196613 LBX196613 KSB196613 KIF196613 JYJ196613 JON196613 JER196613 IUV196613 IKZ196613 IBD196613 HRH196613 HHL196613 GXP196613 GNT196613 GDX196613 FUB196613 FKF196613 FAJ196613 EQN196613 EGR196613 DWV196613 DMZ196613 DDD196613 CTH196613 CJL196613 BZP196613 BPT196613 BFX196613 AWB196613 AMF196613 ACJ196613 SN196613 IR196613 D196613 WVD131077 WLH131077 WBL131077 VRP131077 VHT131077 UXX131077 UOB131077 UEF131077 TUJ131077 TKN131077 TAR131077 SQV131077 SGZ131077 RXD131077 RNH131077 RDL131077 QTP131077 QJT131077 PZX131077 PQB131077 PGF131077 OWJ131077 OMN131077 OCR131077 NSV131077 NIZ131077 MZD131077 MPH131077 MFL131077 LVP131077 LLT131077 LBX131077 KSB131077 KIF131077 JYJ131077 JON131077 JER131077 IUV131077 IKZ131077 IBD131077 HRH131077 HHL131077 GXP131077 GNT131077 GDX131077 FUB131077 FKF131077 FAJ131077 EQN131077 EGR131077 DWV131077 DMZ131077 DDD131077 CTH131077 CJL131077 BZP131077 BPT131077 BFX131077 AWB131077 AMF131077 ACJ131077 SN131077 IR131077 D131077 WVD65541 WLH65541 WBL65541 VRP65541 VHT65541 UXX65541 UOB65541 UEF65541 TUJ65541 TKN65541 TAR65541 SQV65541 SGZ65541 RXD65541 RNH65541 RDL65541 QTP65541 QJT65541 PZX65541 PQB65541 PGF65541 OWJ65541 OMN65541 OCR65541 NSV65541 NIZ65541 MZD65541 MPH65541 MFL65541 LVP65541 LLT65541 LBX65541 KSB65541 KIF65541 JYJ65541 JON65541 JER65541 IUV65541 IKZ65541 IBD65541 HRH65541 HHL65541 GXP65541 GNT65541 GDX65541 FUB65541 FKF65541 FAJ65541 EQN65541 EGR65541 DWV65541 DMZ65541 DDD65541 CTH65541 CJL65541 BZP65541 BPT65541 BFX65541 AWB65541 AMF65541 ACJ65541 SN65541 IR65541 D65541 WVD14 WLH14 WBL14 VRP14 VHT14 UXX14 UOB14 UEF14 TUJ14 TKN14 TAR14 SQV14 SGZ14 RXD14 RNH14 RDL14 QTP14 QJT14 PZX14 PQB14 PGF14 OWJ14 OMN14 OCR14 NSV14 NIZ14 MZD14 MPH14 MFL14 LVP14 LLT14 LBX14 KSB14 KIF14 JYJ14 JON14 JER14 IUV14 IKZ14 IBD14 HRH14 HHL14 GXP14 GNT14 GDX14 FUB14 FKF14 FAJ14 EQN14 EGR14 DWV14 DMZ14 DDD14 CTH14 CJL14 BZP14 BPT14 BFX14 AWB14 AMF14 ACJ14 SN14 WVM983066:WVM983067 WLQ983066:WLQ983067 WBU983066:WBU983067 VRY983066:VRY983067 VIC983066:VIC983067 UYG983066:UYG983067 UOK983066:UOK983067 UEO983066:UEO983067 TUS983066:TUS983067 TKW983066:TKW983067 TBA983066:TBA983067 SRE983066:SRE983067 SHI983066:SHI983067 RXM983066:RXM983067 RNQ983066:RNQ983067 RDU983066:RDU983067 QTY983066:QTY983067 QKC983066:QKC983067 QAG983066:QAG983067 PQK983066:PQK983067 PGO983066:PGO983067 OWS983066:OWS983067 OMW983066:OMW983067 ODA983066:ODA983067 NTE983066:NTE983067 NJI983066:NJI983067 MZM983066:MZM983067 MPQ983066:MPQ983067 MFU983066:MFU983067 LVY983066:LVY983067 LMC983066:LMC983067 LCG983066:LCG983067 KSK983066:KSK983067 KIO983066:KIO983067 JYS983066:JYS983067 JOW983066:JOW983067 JFA983066:JFA983067 IVE983066:IVE983067 ILI983066:ILI983067 IBM983066:IBM983067 HRQ983066:HRQ983067 HHU983066:HHU983067 GXY983066:GXY983067 GOC983066:GOC983067 GEG983066:GEG983067 FUK983066:FUK983067 FKO983066:FKO983067 FAS983066:FAS983067 EQW983066:EQW983067 EHA983066:EHA983067 DXE983066:DXE983067 DNI983066:DNI983067 DDM983066:DDM983067 CTQ983066:CTQ983067 CJU983066:CJU983067 BZY983066:BZY983067 BQC983066:BQC983067 BGG983066:BGG983067 AWK983066:AWK983067 AMO983066:AMO983067 ACS983066:ACS983067 SW983066:SW983067 JA983066:JA983067 M983066:M983067 WVM917530:WVM917531 WLQ917530:WLQ917531 WBU917530:WBU917531 VRY917530:VRY917531 VIC917530:VIC917531 UYG917530:UYG917531 UOK917530:UOK917531 UEO917530:UEO917531 TUS917530:TUS917531 TKW917530:TKW917531 TBA917530:TBA917531 SRE917530:SRE917531 SHI917530:SHI917531 RXM917530:RXM917531 RNQ917530:RNQ917531 RDU917530:RDU917531 QTY917530:QTY917531 QKC917530:QKC917531 QAG917530:QAG917531 PQK917530:PQK917531 PGO917530:PGO917531 OWS917530:OWS917531 OMW917530:OMW917531 ODA917530:ODA917531 NTE917530:NTE917531 NJI917530:NJI917531 MZM917530:MZM917531 MPQ917530:MPQ917531 MFU917530:MFU917531 LVY917530:LVY917531 LMC917530:LMC917531 LCG917530:LCG917531 KSK917530:KSK917531 KIO917530:KIO917531 JYS917530:JYS917531 JOW917530:JOW917531 JFA917530:JFA917531 IVE917530:IVE917531 ILI917530:ILI917531 IBM917530:IBM917531 HRQ917530:HRQ917531 HHU917530:HHU917531 GXY917530:GXY917531 GOC917530:GOC917531 GEG917530:GEG917531 FUK917530:FUK917531 FKO917530:FKO917531 FAS917530:FAS917531 EQW917530:EQW917531 EHA917530:EHA917531 DXE917530:DXE917531 DNI917530:DNI917531 DDM917530:DDM917531 CTQ917530:CTQ917531 CJU917530:CJU917531 BZY917530:BZY917531 BQC917530:BQC917531 BGG917530:BGG917531 AWK917530:AWK917531 AMO917530:AMO917531 ACS917530:ACS917531 SW917530:SW917531 JA917530:JA917531 M917530:M917531 WVM851994:WVM851995 WLQ851994:WLQ851995 WBU851994:WBU851995 VRY851994:VRY851995 VIC851994:VIC851995 UYG851994:UYG851995 UOK851994:UOK851995 UEO851994:UEO851995 TUS851994:TUS851995 TKW851994:TKW851995 TBA851994:TBA851995 SRE851994:SRE851995 SHI851994:SHI851995 RXM851994:RXM851995 RNQ851994:RNQ851995 RDU851994:RDU851995 QTY851994:QTY851995 QKC851994:QKC851995 QAG851994:QAG851995 PQK851994:PQK851995 PGO851994:PGO851995 OWS851994:OWS851995 OMW851994:OMW851995 ODA851994:ODA851995 NTE851994:NTE851995 NJI851994:NJI851995 MZM851994:MZM851995 MPQ851994:MPQ851995 MFU851994:MFU851995 LVY851994:LVY851995 LMC851994:LMC851995 LCG851994:LCG851995 KSK851994:KSK851995 KIO851994:KIO851995 JYS851994:JYS851995 JOW851994:JOW851995 JFA851994:JFA851995 IVE851994:IVE851995 ILI851994:ILI851995 IBM851994:IBM851995 HRQ851994:HRQ851995 HHU851994:HHU851995 GXY851994:GXY851995 GOC851994:GOC851995 GEG851994:GEG851995 FUK851994:FUK851995 FKO851994:FKO851995 FAS851994:FAS851995 EQW851994:EQW851995 EHA851994:EHA851995 DXE851994:DXE851995 DNI851994:DNI851995 DDM851994:DDM851995 CTQ851994:CTQ851995 CJU851994:CJU851995 BZY851994:BZY851995 BQC851994:BQC851995 BGG851994:BGG851995 AWK851994:AWK851995 AMO851994:AMO851995 ACS851994:ACS851995 SW851994:SW851995 JA851994:JA851995 M851994:M851995 WVM786458:WVM786459 WLQ786458:WLQ786459 WBU786458:WBU786459 VRY786458:VRY786459 VIC786458:VIC786459 UYG786458:UYG786459 UOK786458:UOK786459 UEO786458:UEO786459 TUS786458:TUS786459 TKW786458:TKW786459 TBA786458:TBA786459 SRE786458:SRE786459 SHI786458:SHI786459 RXM786458:RXM786459 RNQ786458:RNQ786459 RDU786458:RDU786459 QTY786458:QTY786459 QKC786458:QKC786459 QAG786458:QAG786459 PQK786458:PQK786459 PGO786458:PGO786459 OWS786458:OWS786459 OMW786458:OMW786459 ODA786458:ODA786459 NTE786458:NTE786459 NJI786458:NJI786459 MZM786458:MZM786459 MPQ786458:MPQ786459 MFU786458:MFU786459 LVY786458:LVY786459 LMC786458:LMC786459 LCG786458:LCG786459 KSK786458:KSK786459 KIO786458:KIO786459 JYS786458:JYS786459 JOW786458:JOW786459 JFA786458:JFA786459 IVE786458:IVE786459 ILI786458:ILI786459 IBM786458:IBM786459 HRQ786458:HRQ786459 HHU786458:HHU786459 GXY786458:GXY786459 GOC786458:GOC786459 GEG786458:GEG786459 FUK786458:FUK786459 FKO786458:FKO786459 FAS786458:FAS786459 EQW786458:EQW786459 EHA786458:EHA786459 DXE786458:DXE786459 DNI786458:DNI786459 DDM786458:DDM786459 CTQ786458:CTQ786459 CJU786458:CJU786459 BZY786458:BZY786459 BQC786458:BQC786459 BGG786458:BGG786459 AWK786458:AWK786459 AMO786458:AMO786459 ACS786458:ACS786459 SW786458:SW786459 JA786458:JA786459 M786458:M786459 WVM720922:WVM720923 WLQ720922:WLQ720923 WBU720922:WBU720923 VRY720922:VRY720923 VIC720922:VIC720923 UYG720922:UYG720923 UOK720922:UOK720923 UEO720922:UEO720923 TUS720922:TUS720923 TKW720922:TKW720923 TBA720922:TBA720923 SRE720922:SRE720923 SHI720922:SHI720923 RXM720922:RXM720923 RNQ720922:RNQ720923 RDU720922:RDU720923 QTY720922:QTY720923 QKC720922:QKC720923 QAG720922:QAG720923 PQK720922:PQK720923 PGO720922:PGO720923 OWS720922:OWS720923 OMW720922:OMW720923 ODA720922:ODA720923 NTE720922:NTE720923 NJI720922:NJI720923 MZM720922:MZM720923 MPQ720922:MPQ720923 MFU720922:MFU720923 LVY720922:LVY720923 LMC720922:LMC720923 LCG720922:LCG720923 KSK720922:KSK720923 KIO720922:KIO720923 JYS720922:JYS720923 JOW720922:JOW720923 JFA720922:JFA720923 IVE720922:IVE720923 ILI720922:ILI720923 IBM720922:IBM720923 HRQ720922:HRQ720923 HHU720922:HHU720923 GXY720922:GXY720923 GOC720922:GOC720923 GEG720922:GEG720923 FUK720922:FUK720923 FKO720922:FKO720923 FAS720922:FAS720923 EQW720922:EQW720923 EHA720922:EHA720923 DXE720922:DXE720923 DNI720922:DNI720923 DDM720922:DDM720923 CTQ720922:CTQ720923 CJU720922:CJU720923 BZY720922:BZY720923 BQC720922:BQC720923 BGG720922:BGG720923 AWK720922:AWK720923 AMO720922:AMO720923 ACS720922:ACS720923 SW720922:SW720923 JA720922:JA720923 M720922:M720923 WVM655386:WVM655387 WLQ655386:WLQ655387 WBU655386:WBU655387 VRY655386:VRY655387 VIC655386:VIC655387 UYG655386:UYG655387 UOK655386:UOK655387 UEO655386:UEO655387 TUS655386:TUS655387 TKW655386:TKW655387 TBA655386:TBA655387 SRE655386:SRE655387 SHI655386:SHI655387 RXM655386:RXM655387 RNQ655386:RNQ655387 RDU655386:RDU655387 QTY655386:QTY655387 QKC655386:QKC655387 QAG655386:QAG655387 PQK655386:PQK655387 PGO655386:PGO655387 OWS655386:OWS655387 OMW655386:OMW655387 ODA655386:ODA655387 NTE655386:NTE655387 NJI655386:NJI655387 MZM655386:MZM655387 MPQ655386:MPQ655387 MFU655386:MFU655387 LVY655386:LVY655387 LMC655386:LMC655387 LCG655386:LCG655387 KSK655386:KSK655387 KIO655386:KIO655387 JYS655386:JYS655387 JOW655386:JOW655387 JFA655386:JFA655387 IVE655386:IVE655387 ILI655386:ILI655387 IBM655386:IBM655387 HRQ655386:HRQ655387 HHU655386:HHU655387 GXY655386:GXY655387 GOC655386:GOC655387 GEG655386:GEG655387 FUK655386:FUK655387 FKO655386:FKO655387 FAS655386:FAS655387 EQW655386:EQW655387 EHA655386:EHA655387 DXE655386:DXE655387 DNI655386:DNI655387 DDM655386:DDM655387 CTQ655386:CTQ655387 CJU655386:CJU655387 BZY655386:BZY655387 BQC655386:BQC655387 BGG655386:BGG655387 AWK655386:AWK655387 AMO655386:AMO655387 ACS655386:ACS655387 SW655386:SW655387 JA655386:JA655387 M655386:M655387 WVM589850:WVM589851 WLQ589850:WLQ589851 WBU589850:WBU589851 VRY589850:VRY589851 VIC589850:VIC589851 UYG589850:UYG589851 UOK589850:UOK589851 UEO589850:UEO589851 TUS589850:TUS589851 TKW589850:TKW589851 TBA589850:TBA589851 SRE589850:SRE589851 SHI589850:SHI589851 RXM589850:RXM589851 RNQ589850:RNQ589851 RDU589850:RDU589851 QTY589850:QTY589851 QKC589850:QKC589851 QAG589850:QAG589851 PQK589850:PQK589851 PGO589850:PGO589851 OWS589850:OWS589851 OMW589850:OMW589851 ODA589850:ODA589851 NTE589850:NTE589851 NJI589850:NJI589851 MZM589850:MZM589851 MPQ589850:MPQ589851 MFU589850:MFU589851 LVY589850:LVY589851 LMC589850:LMC589851 LCG589850:LCG589851 KSK589850:KSK589851 KIO589850:KIO589851 JYS589850:JYS589851 JOW589850:JOW589851 JFA589850:JFA589851 IVE589850:IVE589851 ILI589850:ILI589851 IBM589850:IBM589851 HRQ589850:HRQ589851 HHU589850:HHU589851 GXY589850:GXY589851 GOC589850:GOC589851 GEG589850:GEG589851 FUK589850:FUK589851 FKO589850:FKO589851 FAS589850:FAS589851 EQW589850:EQW589851 EHA589850:EHA589851 DXE589850:DXE589851 DNI589850:DNI589851 DDM589850:DDM589851 CTQ589850:CTQ589851 CJU589850:CJU589851 BZY589850:BZY589851 BQC589850:BQC589851 BGG589850:BGG589851 AWK589850:AWK589851 AMO589850:AMO589851 ACS589850:ACS589851 SW589850:SW589851 JA589850:JA589851 M589850:M589851 WVM524314:WVM524315 WLQ524314:WLQ524315 WBU524314:WBU524315 VRY524314:VRY524315 VIC524314:VIC524315 UYG524314:UYG524315 UOK524314:UOK524315 UEO524314:UEO524315 TUS524314:TUS524315 TKW524314:TKW524315 TBA524314:TBA524315 SRE524314:SRE524315 SHI524314:SHI524315 RXM524314:RXM524315 RNQ524314:RNQ524315 RDU524314:RDU524315 QTY524314:QTY524315 QKC524314:QKC524315 QAG524314:QAG524315 PQK524314:PQK524315 PGO524314:PGO524315 OWS524314:OWS524315 OMW524314:OMW524315 ODA524314:ODA524315 NTE524314:NTE524315 NJI524314:NJI524315 MZM524314:MZM524315 MPQ524314:MPQ524315 MFU524314:MFU524315 LVY524314:LVY524315 LMC524314:LMC524315 LCG524314:LCG524315 KSK524314:KSK524315 KIO524314:KIO524315 JYS524314:JYS524315 JOW524314:JOW524315 JFA524314:JFA524315 IVE524314:IVE524315 ILI524314:ILI524315 IBM524314:IBM524315 HRQ524314:HRQ524315 HHU524314:HHU524315 GXY524314:GXY524315 GOC524314:GOC524315 GEG524314:GEG524315 FUK524314:FUK524315 FKO524314:FKO524315 FAS524314:FAS524315 EQW524314:EQW524315 EHA524314:EHA524315 DXE524314:DXE524315 DNI524314:DNI524315 DDM524314:DDM524315 CTQ524314:CTQ524315 CJU524314:CJU524315 BZY524314:BZY524315 BQC524314:BQC524315 BGG524314:BGG524315 AWK524314:AWK524315 AMO524314:AMO524315 ACS524314:ACS524315 SW524314:SW524315 JA524314:JA524315 M524314:M524315 WVM458778:WVM458779 WLQ458778:WLQ458779 WBU458778:WBU458779 VRY458778:VRY458779 VIC458778:VIC458779 UYG458778:UYG458779 UOK458778:UOK458779 UEO458778:UEO458779 TUS458778:TUS458779 TKW458778:TKW458779 TBA458778:TBA458779 SRE458778:SRE458779 SHI458778:SHI458779 RXM458778:RXM458779 RNQ458778:RNQ458779 RDU458778:RDU458779 QTY458778:QTY458779 QKC458778:QKC458779 QAG458778:QAG458779 PQK458778:PQK458779 PGO458778:PGO458779 OWS458778:OWS458779 OMW458778:OMW458779 ODA458778:ODA458779 NTE458778:NTE458779 NJI458778:NJI458779 MZM458778:MZM458779 MPQ458778:MPQ458779 MFU458778:MFU458779 LVY458778:LVY458779 LMC458778:LMC458779 LCG458778:LCG458779 KSK458778:KSK458779 KIO458778:KIO458779 JYS458778:JYS458779 JOW458778:JOW458779 JFA458778:JFA458779 IVE458778:IVE458779 ILI458778:ILI458779 IBM458778:IBM458779 HRQ458778:HRQ458779 HHU458778:HHU458779 GXY458778:GXY458779 GOC458778:GOC458779 GEG458778:GEG458779 FUK458778:FUK458779 FKO458778:FKO458779 FAS458778:FAS458779 EQW458778:EQW458779 EHA458778:EHA458779 DXE458778:DXE458779 DNI458778:DNI458779 DDM458778:DDM458779 CTQ458778:CTQ458779 CJU458778:CJU458779 BZY458778:BZY458779 BQC458778:BQC458779 BGG458778:BGG458779 AWK458778:AWK458779 AMO458778:AMO458779 ACS458778:ACS458779 SW458778:SW458779 JA458778:JA458779 M458778:M458779 WVM393242:WVM393243 WLQ393242:WLQ393243 WBU393242:WBU393243 VRY393242:VRY393243 VIC393242:VIC393243 UYG393242:UYG393243 UOK393242:UOK393243 UEO393242:UEO393243 TUS393242:TUS393243 TKW393242:TKW393243 TBA393242:TBA393243 SRE393242:SRE393243 SHI393242:SHI393243 RXM393242:RXM393243 RNQ393242:RNQ393243 RDU393242:RDU393243 QTY393242:QTY393243 QKC393242:QKC393243 QAG393242:QAG393243 PQK393242:PQK393243 PGO393242:PGO393243 OWS393242:OWS393243 OMW393242:OMW393243 ODA393242:ODA393243 NTE393242:NTE393243 NJI393242:NJI393243 MZM393242:MZM393243 MPQ393242:MPQ393243 MFU393242:MFU393243 LVY393242:LVY393243 LMC393242:LMC393243 LCG393242:LCG393243 KSK393242:KSK393243 KIO393242:KIO393243 JYS393242:JYS393243 JOW393242:JOW393243 JFA393242:JFA393243 IVE393242:IVE393243 ILI393242:ILI393243 IBM393242:IBM393243 HRQ393242:HRQ393243 HHU393242:HHU393243 GXY393242:GXY393243 GOC393242:GOC393243 GEG393242:GEG393243 FUK393242:FUK393243 FKO393242:FKO393243 FAS393242:FAS393243 EQW393242:EQW393243 EHA393242:EHA393243 DXE393242:DXE393243 DNI393242:DNI393243 DDM393242:DDM393243 CTQ393242:CTQ393243 CJU393242:CJU393243 BZY393242:BZY393243 BQC393242:BQC393243 BGG393242:BGG393243 AWK393242:AWK393243 AMO393242:AMO393243 ACS393242:ACS393243 SW393242:SW393243 JA393242:JA393243 M393242:M393243 WVM327706:WVM327707 WLQ327706:WLQ327707 WBU327706:WBU327707 VRY327706:VRY327707 VIC327706:VIC327707 UYG327706:UYG327707 UOK327706:UOK327707 UEO327706:UEO327707 TUS327706:TUS327707 TKW327706:TKW327707 TBA327706:TBA327707 SRE327706:SRE327707 SHI327706:SHI327707 RXM327706:RXM327707 RNQ327706:RNQ327707 RDU327706:RDU327707 QTY327706:QTY327707 QKC327706:QKC327707 QAG327706:QAG327707 PQK327706:PQK327707 PGO327706:PGO327707 OWS327706:OWS327707 OMW327706:OMW327707 ODA327706:ODA327707 NTE327706:NTE327707 NJI327706:NJI327707 MZM327706:MZM327707 MPQ327706:MPQ327707 MFU327706:MFU327707 LVY327706:LVY327707 LMC327706:LMC327707 LCG327706:LCG327707 KSK327706:KSK327707 KIO327706:KIO327707 JYS327706:JYS327707 JOW327706:JOW327707 JFA327706:JFA327707 IVE327706:IVE327707 ILI327706:ILI327707 IBM327706:IBM327707 HRQ327706:HRQ327707 HHU327706:HHU327707 GXY327706:GXY327707 GOC327706:GOC327707 GEG327706:GEG327707 FUK327706:FUK327707 FKO327706:FKO327707 FAS327706:FAS327707 EQW327706:EQW327707 EHA327706:EHA327707 DXE327706:DXE327707 DNI327706:DNI327707 DDM327706:DDM327707 CTQ327706:CTQ327707 CJU327706:CJU327707 BZY327706:BZY327707 BQC327706:BQC327707 BGG327706:BGG327707 AWK327706:AWK327707 AMO327706:AMO327707 ACS327706:ACS327707 SW327706:SW327707 JA327706:JA327707 M327706:M327707 WVM262170:WVM262171 WLQ262170:WLQ262171 WBU262170:WBU262171 VRY262170:VRY262171 VIC262170:VIC262171 UYG262170:UYG262171 UOK262170:UOK262171 UEO262170:UEO262171 TUS262170:TUS262171 TKW262170:TKW262171 TBA262170:TBA262171 SRE262170:SRE262171 SHI262170:SHI262171 RXM262170:RXM262171 RNQ262170:RNQ262171 RDU262170:RDU262171 QTY262170:QTY262171 QKC262170:QKC262171 QAG262170:QAG262171 PQK262170:PQK262171 PGO262170:PGO262171 OWS262170:OWS262171 OMW262170:OMW262171 ODA262170:ODA262171 NTE262170:NTE262171 NJI262170:NJI262171 MZM262170:MZM262171 MPQ262170:MPQ262171 MFU262170:MFU262171 LVY262170:LVY262171 LMC262170:LMC262171 LCG262170:LCG262171 KSK262170:KSK262171 KIO262170:KIO262171 JYS262170:JYS262171 JOW262170:JOW262171 JFA262170:JFA262171 IVE262170:IVE262171 ILI262170:ILI262171 IBM262170:IBM262171 HRQ262170:HRQ262171 HHU262170:HHU262171 GXY262170:GXY262171 GOC262170:GOC262171 GEG262170:GEG262171 FUK262170:FUK262171 FKO262170:FKO262171 FAS262170:FAS262171 EQW262170:EQW262171 EHA262170:EHA262171 DXE262170:DXE262171 DNI262170:DNI262171 DDM262170:DDM262171 CTQ262170:CTQ262171 CJU262170:CJU262171 BZY262170:BZY262171 BQC262170:BQC262171 BGG262170:BGG262171 AWK262170:AWK262171 AMO262170:AMO262171 ACS262170:ACS262171 SW262170:SW262171 JA262170:JA262171 M262170:M262171 WVM196634:WVM196635 WLQ196634:WLQ196635 WBU196634:WBU196635 VRY196634:VRY196635 VIC196634:VIC196635 UYG196634:UYG196635 UOK196634:UOK196635 UEO196634:UEO196635 TUS196634:TUS196635 TKW196634:TKW196635 TBA196634:TBA196635 SRE196634:SRE196635 SHI196634:SHI196635 RXM196634:RXM196635 RNQ196634:RNQ196635 RDU196634:RDU196635 QTY196634:QTY196635 QKC196634:QKC196635 QAG196634:QAG196635 PQK196634:PQK196635 PGO196634:PGO196635 OWS196634:OWS196635 OMW196634:OMW196635 ODA196634:ODA196635 NTE196634:NTE196635 NJI196634:NJI196635 MZM196634:MZM196635 MPQ196634:MPQ196635 MFU196634:MFU196635 LVY196634:LVY196635 LMC196634:LMC196635 LCG196634:LCG196635 KSK196634:KSK196635 KIO196634:KIO196635 JYS196634:JYS196635 JOW196634:JOW196635 JFA196634:JFA196635 IVE196634:IVE196635 ILI196634:ILI196635 IBM196634:IBM196635 HRQ196634:HRQ196635 HHU196634:HHU196635 GXY196634:GXY196635 GOC196634:GOC196635 GEG196634:GEG196635 FUK196634:FUK196635 FKO196634:FKO196635 FAS196634:FAS196635 EQW196634:EQW196635 EHA196634:EHA196635 DXE196634:DXE196635 DNI196634:DNI196635 DDM196634:DDM196635 CTQ196634:CTQ196635 CJU196634:CJU196635 BZY196634:BZY196635 BQC196634:BQC196635 BGG196634:BGG196635 AWK196634:AWK196635 AMO196634:AMO196635 ACS196634:ACS196635 SW196634:SW196635 JA196634:JA196635 M196634:M196635 WVM131098:WVM131099 WLQ131098:WLQ131099 WBU131098:WBU131099 VRY131098:VRY131099 VIC131098:VIC131099 UYG131098:UYG131099 UOK131098:UOK131099 UEO131098:UEO131099 TUS131098:TUS131099 TKW131098:TKW131099 TBA131098:TBA131099 SRE131098:SRE131099 SHI131098:SHI131099 RXM131098:RXM131099 RNQ131098:RNQ131099 RDU131098:RDU131099 QTY131098:QTY131099 QKC131098:QKC131099 QAG131098:QAG131099 PQK131098:PQK131099 PGO131098:PGO131099 OWS131098:OWS131099 OMW131098:OMW131099 ODA131098:ODA131099 NTE131098:NTE131099 NJI131098:NJI131099 MZM131098:MZM131099 MPQ131098:MPQ131099 MFU131098:MFU131099 LVY131098:LVY131099 LMC131098:LMC131099 LCG131098:LCG131099 KSK131098:KSK131099 KIO131098:KIO131099 JYS131098:JYS131099 JOW131098:JOW131099 JFA131098:JFA131099 IVE131098:IVE131099 ILI131098:ILI131099 IBM131098:IBM131099 HRQ131098:HRQ131099 HHU131098:HHU131099 GXY131098:GXY131099 GOC131098:GOC131099 GEG131098:GEG131099 FUK131098:FUK131099 FKO131098:FKO131099 FAS131098:FAS131099 EQW131098:EQW131099 EHA131098:EHA131099 DXE131098:DXE131099 DNI131098:DNI131099 DDM131098:DDM131099 CTQ131098:CTQ131099 CJU131098:CJU131099 BZY131098:BZY131099 BQC131098:BQC131099 BGG131098:BGG131099 AWK131098:AWK131099 AMO131098:AMO131099 ACS131098:ACS131099 SW131098:SW131099 JA131098:JA131099 M131098:M131099 WVM65562:WVM65563 WLQ65562:WLQ65563 WBU65562:WBU65563 VRY65562:VRY65563 VIC65562:VIC65563 UYG65562:UYG65563 UOK65562:UOK65563 UEO65562:UEO65563 TUS65562:TUS65563 TKW65562:TKW65563 TBA65562:TBA65563 SRE65562:SRE65563 SHI65562:SHI65563 RXM65562:RXM65563 RNQ65562:RNQ65563 RDU65562:RDU65563 QTY65562:QTY65563 QKC65562:QKC65563 QAG65562:QAG65563 PQK65562:PQK65563 PGO65562:PGO65563 OWS65562:OWS65563 OMW65562:OMW65563 ODA65562:ODA65563 NTE65562:NTE65563 NJI65562:NJI65563 MZM65562:MZM65563 MPQ65562:MPQ65563 MFU65562:MFU65563 LVY65562:LVY65563 LMC65562:LMC65563 LCG65562:LCG65563 KSK65562:KSK65563 KIO65562:KIO65563 JYS65562:JYS65563 JOW65562:JOW65563 JFA65562:JFA65563 IVE65562:IVE65563 ILI65562:ILI65563 IBM65562:IBM65563 HRQ65562:HRQ65563 HHU65562:HHU65563 GXY65562:GXY65563 GOC65562:GOC65563 GEG65562:GEG65563 FUK65562:FUK65563 FKO65562:FKO65563 FAS65562:FAS65563 EQW65562:EQW65563 EHA65562:EHA65563 DXE65562:DXE65563 DNI65562:DNI65563 DDM65562:DDM65563 CTQ65562:CTQ65563 CJU65562:CJU65563 BZY65562:BZY65563 BQC65562:BQC65563 BGG65562:BGG65563 AWK65562:AWK65563 AMO65562:AMO65563 ACS65562:ACS65563 SW65562:SW65563 JA65562:JA65563 M65562:M65563" xr:uid="{00000000-0002-0000-0000-000001000000}">
      <formula1>#REF!</formula1>
    </dataValidation>
    <dataValidation type="list" showDropDown="1" showInputMessage="1" showErrorMessage="1" sqref="WVK983045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K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K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K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K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K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K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K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K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K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K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K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K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K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K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K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xr:uid="{00000000-0002-0000-0000-000003000000}">
      <formula1>"Yes, No"</formula1>
    </dataValidation>
    <dataValidation type="list" allowBlank="1" showInputMessage="1" showErrorMessage="1" sqref="WVM983065 WLQ983065 WBU983065 VRY983065 VIC983065 UYG983065 UOK983065 UEO983065 TUS983065 TKW983065 TBA983065 SRE983065 SHI983065 RXM983065 RNQ983065 RDU983065 QTY983065 QKC983065 QAG983065 PQK983065 PGO983065 OWS983065 OMW983065 ODA983065 NTE983065 NJI983065 MZM983065 MPQ983065 MFU983065 LVY983065 LMC983065 LCG983065 KSK983065 KIO983065 JYS983065 JOW983065 JFA983065 IVE983065 ILI983065 IBM983065 HRQ983065 HHU983065 GXY983065 GOC983065 GEG983065 FUK983065 FKO983065 FAS983065 EQW983065 EHA983065 DXE983065 DNI983065 DDM983065 CTQ983065 CJU983065 BZY983065 BQC983065 BGG983065 AWK983065 AMO983065 ACS983065 SW983065 JA983065 M983065 WVM917529 WLQ917529 WBU917529 VRY917529 VIC917529 UYG917529 UOK917529 UEO917529 TUS917529 TKW917529 TBA917529 SRE917529 SHI917529 RXM917529 RNQ917529 RDU917529 QTY917529 QKC917529 QAG917529 PQK917529 PGO917529 OWS917529 OMW917529 ODA917529 NTE917529 NJI917529 MZM917529 MPQ917529 MFU917529 LVY917529 LMC917529 LCG917529 KSK917529 KIO917529 JYS917529 JOW917529 JFA917529 IVE917529 ILI917529 IBM917529 HRQ917529 HHU917529 GXY917529 GOC917529 GEG917529 FUK917529 FKO917529 FAS917529 EQW917529 EHA917529 DXE917529 DNI917529 DDM917529 CTQ917529 CJU917529 BZY917529 BQC917529 BGG917529 AWK917529 AMO917529 ACS917529 SW917529 JA917529 M917529 WVM851993 WLQ851993 WBU851993 VRY851993 VIC851993 UYG851993 UOK851993 UEO851993 TUS851993 TKW851993 TBA851993 SRE851993 SHI851993 RXM851993 RNQ851993 RDU851993 QTY851993 QKC851993 QAG851993 PQK851993 PGO851993 OWS851993 OMW851993 ODA851993 NTE851993 NJI851993 MZM851993 MPQ851993 MFU851993 LVY851993 LMC851993 LCG851993 KSK851993 KIO851993 JYS851993 JOW851993 JFA851993 IVE851993 ILI851993 IBM851993 HRQ851993 HHU851993 GXY851993 GOC851993 GEG851993 FUK851993 FKO851993 FAS851993 EQW851993 EHA851993 DXE851993 DNI851993 DDM851993 CTQ851993 CJU851993 BZY851993 BQC851993 BGG851993 AWK851993 AMO851993 ACS851993 SW851993 JA851993 M851993 WVM786457 WLQ786457 WBU786457 VRY786457 VIC786457 UYG786457 UOK786457 UEO786457 TUS786457 TKW786457 TBA786457 SRE786457 SHI786457 RXM786457 RNQ786457 RDU786457 QTY786457 QKC786457 QAG786457 PQK786457 PGO786457 OWS786457 OMW786457 ODA786457 NTE786457 NJI786457 MZM786457 MPQ786457 MFU786457 LVY786457 LMC786457 LCG786457 KSK786457 KIO786457 JYS786457 JOW786457 JFA786457 IVE786457 ILI786457 IBM786457 HRQ786457 HHU786457 GXY786457 GOC786457 GEG786457 FUK786457 FKO786457 FAS786457 EQW786457 EHA786457 DXE786457 DNI786457 DDM786457 CTQ786457 CJU786457 BZY786457 BQC786457 BGG786457 AWK786457 AMO786457 ACS786457 SW786457 JA786457 M786457 WVM720921 WLQ720921 WBU720921 VRY720921 VIC720921 UYG720921 UOK720921 UEO720921 TUS720921 TKW720921 TBA720921 SRE720921 SHI720921 RXM720921 RNQ720921 RDU720921 QTY720921 QKC720921 QAG720921 PQK720921 PGO720921 OWS720921 OMW720921 ODA720921 NTE720921 NJI720921 MZM720921 MPQ720921 MFU720921 LVY720921 LMC720921 LCG720921 KSK720921 KIO720921 JYS720921 JOW720921 JFA720921 IVE720921 ILI720921 IBM720921 HRQ720921 HHU720921 GXY720921 GOC720921 GEG720921 FUK720921 FKO720921 FAS720921 EQW720921 EHA720921 DXE720921 DNI720921 DDM720921 CTQ720921 CJU720921 BZY720921 BQC720921 BGG720921 AWK720921 AMO720921 ACS720921 SW720921 JA720921 M720921 WVM655385 WLQ655385 WBU655385 VRY655385 VIC655385 UYG655385 UOK655385 UEO655385 TUS655385 TKW655385 TBA655385 SRE655385 SHI655385 RXM655385 RNQ655385 RDU655385 QTY655385 QKC655385 QAG655385 PQK655385 PGO655385 OWS655385 OMW655385 ODA655385 NTE655385 NJI655385 MZM655385 MPQ655385 MFU655385 LVY655385 LMC655385 LCG655385 KSK655385 KIO655385 JYS655385 JOW655385 JFA655385 IVE655385 ILI655385 IBM655385 HRQ655385 HHU655385 GXY655385 GOC655385 GEG655385 FUK655385 FKO655385 FAS655385 EQW655385 EHA655385 DXE655385 DNI655385 DDM655385 CTQ655385 CJU655385 BZY655385 BQC655385 BGG655385 AWK655385 AMO655385 ACS655385 SW655385 JA655385 M655385 WVM589849 WLQ589849 WBU589849 VRY589849 VIC589849 UYG589849 UOK589849 UEO589849 TUS589849 TKW589849 TBA589849 SRE589849 SHI589849 RXM589849 RNQ589849 RDU589849 QTY589849 QKC589849 QAG589849 PQK589849 PGO589849 OWS589849 OMW589849 ODA589849 NTE589849 NJI589849 MZM589849 MPQ589849 MFU589849 LVY589849 LMC589849 LCG589849 KSK589849 KIO589849 JYS589849 JOW589849 JFA589849 IVE589849 ILI589849 IBM589849 HRQ589849 HHU589849 GXY589849 GOC589849 GEG589849 FUK589849 FKO589849 FAS589849 EQW589849 EHA589849 DXE589849 DNI589849 DDM589849 CTQ589849 CJU589849 BZY589849 BQC589849 BGG589849 AWK589849 AMO589849 ACS589849 SW589849 JA589849 M589849 WVM524313 WLQ524313 WBU524313 VRY524313 VIC524313 UYG524313 UOK524313 UEO524313 TUS524313 TKW524313 TBA524313 SRE524313 SHI524313 RXM524313 RNQ524313 RDU524313 QTY524313 QKC524313 QAG524313 PQK524313 PGO524313 OWS524313 OMW524313 ODA524313 NTE524313 NJI524313 MZM524313 MPQ524313 MFU524313 LVY524313 LMC524313 LCG524313 KSK524313 KIO524313 JYS524313 JOW524313 JFA524313 IVE524313 ILI524313 IBM524313 HRQ524313 HHU524313 GXY524313 GOC524313 GEG524313 FUK524313 FKO524313 FAS524313 EQW524313 EHA524313 DXE524313 DNI524313 DDM524313 CTQ524313 CJU524313 BZY524313 BQC524313 BGG524313 AWK524313 AMO524313 ACS524313 SW524313 JA524313 M524313 WVM458777 WLQ458777 WBU458777 VRY458777 VIC458777 UYG458777 UOK458777 UEO458777 TUS458777 TKW458777 TBA458777 SRE458777 SHI458777 RXM458777 RNQ458777 RDU458777 QTY458777 QKC458777 QAG458777 PQK458777 PGO458777 OWS458777 OMW458777 ODA458777 NTE458777 NJI458777 MZM458777 MPQ458777 MFU458777 LVY458777 LMC458777 LCG458777 KSK458777 KIO458777 JYS458777 JOW458777 JFA458777 IVE458777 ILI458777 IBM458777 HRQ458777 HHU458777 GXY458777 GOC458777 GEG458777 FUK458777 FKO458777 FAS458777 EQW458777 EHA458777 DXE458777 DNI458777 DDM458777 CTQ458777 CJU458777 BZY458777 BQC458777 BGG458777 AWK458777 AMO458777 ACS458777 SW458777 JA458777 M458777 WVM393241 WLQ393241 WBU393241 VRY393241 VIC393241 UYG393241 UOK393241 UEO393241 TUS393241 TKW393241 TBA393241 SRE393241 SHI393241 RXM393241 RNQ393241 RDU393241 QTY393241 QKC393241 QAG393241 PQK393241 PGO393241 OWS393241 OMW393241 ODA393241 NTE393241 NJI393241 MZM393241 MPQ393241 MFU393241 LVY393241 LMC393241 LCG393241 KSK393241 KIO393241 JYS393241 JOW393241 JFA393241 IVE393241 ILI393241 IBM393241 HRQ393241 HHU393241 GXY393241 GOC393241 GEG393241 FUK393241 FKO393241 FAS393241 EQW393241 EHA393241 DXE393241 DNI393241 DDM393241 CTQ393241 CJU393241 BZY393241 BQC393241 BGG393241 AWK393241 AMO393241 ACS393241 SW393241 JA393241 M393241 WVM327705 WLQ327705 WBU327705 VRY327705 VIC327705 UYG327705 UOK327705 UEO327705 TUS327705 TKW327705 TBA327705 SRE327705 SHI327705 RXM327705 RNQ327705 RDU327705 QTY327705 QKC327705 QAG327705 PQK327705 PGO327705 OWS327705 OMW327705 ODA327705 NTE327705 NJI327705 MZM327705 MPQ327705 MFU327705 LVY327705 LMC327705 LCG327705 KSK327705 KIO327705 JYS327705 JOW327705 JFA327705 IVE327705 ILI327705 IBM327705 HRQ327705 HHU327705 GXY327705 GOC327705 GEG327705 FUK327705 FKO327705 FAS327705 EQW327705 EHA327705 DXE327705 DNI327705 DDM327705 CTQ327705 CJU327705 BZY327705 BQC327705 BGG327705 AWK327705 AMO327705 ACS327705 SW327705 JA327705 M327705 WVM262169 WLQ262169 WBU262169 VRY262169 VIC262169 UYG262169 UOK262169 UEO262169 TUS262169 TKW262169 TBA262169 SRE262169 SHI262169 RXM262169 RNQ262169 RDU262169 QTY262169 QKC262169 QAG262169 PQK262169 PGO262169 OWS262169 OMW262169 ODA262169 NTE262169 NJI262169 MZM262169 MPQ262169 MFU262169 LVY262169 LMC262169 LCG262169 KSK262169 KIO262169 JYS262169 JOW262169 JFA262169 IVE262169 ILI262169 IBM262169 HRQ262169 HHU262169 GXY262169 GOC262169 GEG262169 FUK262169 FKO262169 FAS262169 EQW262169 EHA262169 DXE262169 DNI262169 DDM262169 CTQ262169 CJU262169 BZY262169 BQC262169 BGG262169 AWK262169 AMO262169 ACS262169 SW262169 JA262169 M262169 WVM196633 WLQ196633 WBU196633 VRY196633 VIC196633 UYG196633 UOK196633 UEO196633 TUS196633 TKW196633 TBA196633 SRE196633 SHI196633 RXM196633 RNQ196633 RDU196633 QTY196633 QKC196633 QAG196633 PQK196633 PGO196633 OWS196633 OMW196633 ODA196633 NTE196633 NJI196633 MZM196633 MPQ196633 MFU196633 LVY196633 LMC196633 LCG196633 KSK196633 KIO196633 JYS196633 JOW196633 JFA196633 IVE196633 ILI196633 IBM196633 HRQ196633 HHU196633 GXY196633 GOC196633 GEG196633 FUK196633 FKO196633 FAS196633 EQW196633 EHA196633 DXE196633 DNI196633 DDM196633 CTQ196633 CJU196633 BZY196633 BQC196633 BGG196633 AWK196633 AMO196633 ACS196633 SW196633 JA196633 M196633 WVM131097 WLQ131097 WBU131097 VRY131097 VIC131097 UYG131097 UOK131097 UEO131097 TUS131097 TKW131097 TBA131097 SRE131097 SHI131097 RXM131097 RNQ131097 RDU131097 QTY131097 QKC131097 QAG131097 PQK131097 PGO131097 OWS131097 OMW131097 ODA131097 NTE131097 NJI131097 MZM131097 MPQ131097 MFU131097 LVY131097 LMC131097 LCG131097 KSK131097 KIO131097 JYS131097 JOW131097 JFA131097 IVE131097 ILI131097 IBM131097 HRQ131097 HHU131097 GXY131097 GOC131097 GEG131097 FUK131097 FKO131097 FAS131097 EQW131097 EHA131097 DXE131097 DNI131097 DDM131097 CTQ131097 CJU131097 BZY131097 BQC131097 BGG131097 AWK131097 AMO131097 ACS131097 SW131097 JA131097 M131097 WVM65561 WLQ65561 WBU65561 VRY65561 VIC65561 UYG65561 UOK65561 UEO65561 TUS65561 TKW65561 TBA65561 SRE65561 SHI65561 RXM65561 RNQ65561 RDU65561 QTY65561 QKC65561 QAG65561 PQK65561 PGO65561 OWS65561 OMW65561 ODA65561 NTE65561 NJI65561 MZM65561 MPQ65561 MFU65561 LVY65561 LMC65561 LCG65561 KSK65561 KIO65561 JYS65561 JOW65561 JFA65561 IVE65561 ILI65561 IBM65561 HRQ65561 HHU65561 GXY65561 GOC65561 GEG65561 FUK65561 FKO65561 FAS65561 EQW65561 EHA65561 DXE65561 DNI65561 DDM65561 CTQ65561 CJU65561 BZY65561 BQC65561 BGG65561 AWK65561 AMO65561 ACS65561 SW65561 JA65561 M65561" xr:uid="{00000000-0002-0000-0000-000005000000}">
      <formula1>IF(#REF!=1,#REF!,#REF!)</formula1>
    </dataValidation>
    <dataValidation allowBlank="1" showInputMessage="1" sqref="C15 IQ15 SM15 ACI15 AME15 AWA15 BFW15 BPS15 BZO15 CJK15 CTG15 DDC15 DMY15 DWU15 EGQ15 EQM15 FAI15 FKE15 FUA15 GDW15 GNS15 GXO15 HHK15 HRG15 IBC15 IKY15 IUU15 JEQ15 JOM15 JYI15 KIE15 KSA15 LBW15 LLS15 LVO15 MFK15 MPG15 MZC15 NIY15 NSU15 OCQ15 OMM15 OWI15 PGE15 PQA15 PZW15 QJS15 QTO15 RDK15 RNG15 RXC15 SGY15 SQU15 TAQ15 TKM15 TUI15 UEE15 UOA15 UXW15 VHS15 VRO15 WBK15 WLG15 WVC15 C65542 IQ65542 SM65542 ACI65542 AME65542 AWA65542 BFW65542 BPS65542 BZO65542 CJK65542 CTG65542 DDC65542 DMY65542 DWU65542 EGQ65542 EQM65542 FAI65542 FKE65542 FUA65542 GDW65542 GNS65542 GXO65542 HHK65542 HRG65542 IBC65542 IKY65542 IUU65542 JEQ65542 JOM65542 JYI65542 KIE65542 KSA65542 LBW65542 LLS65542 LVO65542 MFK65542 MPG65542 MZC65542 NIY65542 NSU65542 OCQ65542 OMM65542 OWI65542 PGE65542 PQA65542 PZW65542 QJS65542 QTO65542 RDK65542 RNG65542 RXC65542 SGY65542 SQU65542 TAQ65542 TKM65542 TUI65542 UEE65542 UOA65542 UXW65542 VHS65542 VRO65542 WBK65542 WLG65542 WVC65542 C131078 IQ131078 SM131078 ACI131078 AME131078 AWA131078 BFW131078 BPS131078 BZO131078 CJK131078 CTG131078 DDC131078 DMY131078 DWU131078 EGQ131078 EQM131078 FAI131078 FKE131078 FUA131078 GDW131078 GNS131078 GXO131078 HHK131078 HRG131078 IBC131078 IKY131078 IUU131078 JEQ131078 JOM131078 JYI131078 KIE131078 KSA131078 LBW131078 LLS131078 LVO131078 MFK131078 MPG131078 MZC131078 NIY131078 NSU131078 OCQ131078 OMM131078 OWI131078 PGE131078 PQA131078 PZW131078 QJS131078 QTO131078 RDK131078 RNG131078 RXC131078 SGY131078 SQU131078 TAQ131078 TKM131078 TUI131078 UEE131078 UOA131078 UXW131078 VHS131078 VRO131078 WBK131078 WLG131078 WVC131078 C196614 IQ196614 SM196614 ACI196614 AME196614 AWA196614 BFW196614 BPS196614 BZO196614 CJK196614 CTG196614 DDC196614 DMY196614 DWU196614 EGQ196614 EQM196614 FAI196614 FKE196614 FUA196614 GDW196614 GNS196614 GXO196614 HHK196614 HRG196614 IBC196614 IKY196614 IUU196614 JEQ196614 JOM196614 JYI196614 KIE196614 KSA196614 LBW196614 LLS196614 LVO196614 MFK196614 MPG196614 MZC196614 NIY196614 NSU196614 OCQ196614 OMM196614 OWI196614 PGE196614 PQA196614 PZW196614 QJS196614 QTO196614 RDK196614 RNG196614 RXC196614 SGY196614 SQU196614 TAQ196614 TKM196614 TUI196614 UEE196614 UOA196614 UXW196614 VHS196614 VRO196614 WBK196614 WLG196614 WVC196614 C262150 IQ262150 SM262150 ACI262150 AME262150 AWA262150 BFW262150 BPS262150 BZO262150 CJK262150 CTG262150 DDC262150 DMY262150 DWU262150 EGQ262150 EQM262150 FAI262150 FKE262150 FUA262150 GDW262150 GNS262150 GXO262150 HHK262150 HRG262150 IBC262150 IKY262150 IUU262150 JEQ262150 JOM262150 JYI262150 KIE262150 KSA262150 LBW262150 LLS262150 LVO262150 MFK262150 MPG262150 MZC262150 NIY262150 NSU262150 OCQ262150 OMM262150 OWI262150 PGE262150 PQA262150 PZW262150 QJS262150 QTO262150 RDK262150 RNG262150 RXC262150 SGY262150 SQU262150 TAQ262150 TKM262150 TUI262150 UEE262150 UOA262150 UXW262150 VHS262150 VRO262150 WBK262150 WLG262150 WVC262150 C327686 IQ327686 SM327686 ACI327686 AME327686 AWA327686 BFW327686 BPS327686 BZO327686 CJK327686 CTG327686 DDC327686 DMY327686 DWU327686 EGQ327686 EQM327686 FAI327686 FKE327686 FUA327686 GDW327686 GNS327686 GXO327686 HHK327686 HRG327686 IBC327686 IKY327686 IUU327686 JEQ327686 JOM327686 JYI327686 KIE327686 KSA327686 LBW327686 LLS327686 LVO327686 MFK327686 MPG327686 MZC327686 NIY327686 NSU327686 OCQ327686 OMM327686 OWI327686 PGE327686 PQA327686 PZW327686 QJS327686 QTO327686 RDK327686 RNG327686 RXC327686 SGY327686 SQU327686 TAQ327686 TKM327686 TUI327686 UEE327686 UOA327686 UXW327686 VHS327686 VRO327686 WBK327686 WLG327686 WVC327686 C393222 IQ393222 SM393222 ACI393222 AME393222 AWA393222 BFW393222 BPS393222 BZO393222 CJK393222 CTG393222 DDC393222 DMY393222 DWU393222 EGQ393222 EQM393222 FAI393222 FKE393222 FUA393222 GDW393222 GNS393222 GXO393222 HHK393222 HRG393222 IBC393222 IKY393222 IUU393222 JEQ393222 JOM393222 JYI393222 KIE393222 KSA393222 LBW393222 LLS393222 LVO393222 MFK393222 MPG393222 MZC393222 NIY393222 NSU393222 OCQ393222 OMM393222 OWI393222 PGE393222 PQA393222 PZW393222 QJS393222 QTO393222 RDK393222 RNG393222 RXC393222 SGY393222 SQU393222 TAQ393222 TKM393222 TUI393222 UEE393222 UOA393222 UXW393222 VHS393222 VRO393222 WBK393222 WLG393222 WVC393222 C458758 IQ458758 SM458758 ACI458758 AME458758 AWA458758 BFW458758 BPS458758 BZO458758 CJK458758 CTG458758 DDC458758 DMY458758 DWU458758 EGQ458758 EQM458758 FAI458758 FKE458758 FUA458758 GDW458758 GNS458758 GXO458758 HHK458758 HRG458758 IBC458758 IKY458758 IUU458758 JEQ458758 JOM458758 JYI458758 KIE458758 KSA458758 LBW458758 LLS458758 LVO458758 MFK458758 MPG458758 MZC458758 NIY458758 NSU458758 OCQ458758 OMM458758 OWI458758 PGE458758 PQA458758 PZW458758 QJS458758 QTO458758 RDK458758 RNG458758 RXC458758 SGY458758 SQU458758 TAQ458758 TKM458758 TUI458758 UEE458758 UOA458758 UXW458758 VHS458758 VRO458758 WBK458758 WLG458758 WVC458758 C524294 IQ524294 SM524294 ACI524294 AME524294 AWA524294 BFW524294 BPS524294 BZO524294 CJK524294 CTG524294 DDC524294 DMY524294 DWU524294 EGQ524294 EQM524294 FAI524294 FKE524294 FUA524294 GDW524294 GNS524294 GXO524294 HHK524294 HRG524294 IBC524294 IKY524294 IUU524294 JEQ524294 JOM524294 JYI524294 KIE524294 KSA524294 LBW524294 LLS524294 LVO524294 MFK524294 MPG524294 MZC524294 NIY524294 NSU524294 OCQ524294 OMM524294 OWI524294 PGE524294 PQA524294 PZW524294 QJS524294 QTO524294 RDK524294 RNG524294 RXC524294 SGY524294 SQU524294 TAQ524294 TKM524294 TUI524294 UEE524294 UOA524294 UXW524294 VHS524294 VRO524294 WBK524294 WLG524294 WVC524294 C589830 IQ589830 SM589830 ACI589830 AME589830 AWA589830 BFW589830 BPS589830 BZO589830 CJK589830 CTG589830 DDC589830 DMY589830 DWU589830 EGQ589830 EQM589830 FAI589830 FKE589830 FUA589830 GDW589830 GNS589830 GXO589830 HHK589830 HRG589830 IBC589830 IKY589830 IUU589830 JEQ589830 JOM589830 JYI589830 KIE589830 KSA589830 LBW589830 LLS589830 LVO589830 MFK589830 MPG589830 MZC589830 NIY589830 NSU589830 OCQ589830 OMM589830 OWI589830 PGE589830 PQA589830 PZW589830 QJS589830 QTO589830 RDK589830 RNG589830 RXC589830 SGY589830 SQU589830 TAQ589830 TKM589830 TUI589830 UEE589830 UOA589830 UXW589830 VHS589830 VRO589830 WBK589830 WLG589830 WVC589830 C655366 IQ655366 SM655366 ACI655366 AME655366 AWA655366 BFW655366 BPS655366 BZO655366 CJK655366 CTG655366 DDC655366 DMY655366 DWU655366 EGQ655366 EQM655366 FAI655366 FKE655366 FUA655366 GDW655366 GNS655366 GXO655366 HHK655366 HRG655366 IBC655366 IKY655366 IUU655366 JEQ655366 JOM655366 JYI655366 KIE655366 KSA655366 LBW655366 LLS655366 LVO655366 MFK655366 MPG655366 MZC655366 NIY655366 NSU655366 OCQ655366 OMM655366 OWI655366 PGE655366 PQA655366 PZW655366 QJS655366 QTO655366 RDK655366 RNG655366 RXC655366 SGY655366 SQU655366 TAQ655366 TKM655366 TUI655366 UEE655366 UOA655366 UXW655366 VHS655366 VRO655366 WBK655366 WLG655366 WVC655366 C720902 IQ720902 SM720902 ACI720902 AME720902 AWA720902 BFW720902 BPS720902 BZO720902 CJK720902 CTG720902 DDC720902 DMY720902 DWU720902 EGQ720902 EQM720902 FAI720902 FKE720902 FUA720902 GDW720902 GNS720902 GXO720902 HHK720902 HRG720902 IBC720902 IKY720902 IUU720902 JEQ720902 JOM720902 JYI720902 KIE720902 KSA720902 LBW720902 LLS720902 LVO720902 MFK720902 MPG720902 MZC720902 NIY720902 NSU720902 OCQ720902 OMM720902 OWI720902 PGE720902 PQA720902 PZW720902 QJS720902 QTO720902 RDK720902 RNG720902 RXC720902 SGY720902 SQU720902 TAQ720902 TKM720902 TUI720902 UEE720902 UOA720902 UXW720902 VHS720902 VRO720902 WBK720902 WLG720902 WVC720902 C786438 IQ786438 SM786438 ACI786438 AME786438 AWA786438 BFW786438 BPS786438 BZO786438 CJK786438 CTG786438 DDC786438 DMY786438 DWU786438 EGQ786438 EQM786438 FAI786438 FKE786438 FUA786438 GDW786438 GNS786438 GXO786438 HHK786438 HRG786438 IBC786438 IKY786438 IUU786438 JEQ786438 JOM786438 JYI786438 KIE786438 KSA786438 LBW786438 LLS786438 LVO786438 MFK786438 MPG786438 MZC786438 NIY786438 NSU786438 OCQ786438 OMM786438 OWI786438 PGE786438 PQA786438 PZW786438 QJS786438 QTO786438 RDK786438 RNG786438 RXC786438 SGY786438 SQU786438 TAQ786438 TKM786438 TUI786438 UEE786438 UOA786438 UXW786438 VHS786438 VRO786438 WBK786438 WLG786438 WVC786438 C851974 IQ851974 SM851974 ACI851974 AME851974 AWA851974 BFW851974 BPS851974 BZO851974 CJK851974 CTG851974 DDC851974 DMY851974 DWU851974 EGQ851974 EQM851974 FAI851974 FKE851974 FUA851974 GDW851974 GNS851974 GXO851974 HHK851974 HRG851974 IBC851974 IKY851974 IUU851974 JEQ851974 JOM851974 JYI851974 KIE851974 KSA851974 LBW851974 LLS851974 LVO851974 MFK851974 MPG851974 MZC851974 NIY851974 NSU851974 OCQ851974 OMM851974 OWI851974 PGE851974 PQA851974 PZW851974 QJS851974 QTO851974 RDK851974 RNG851974 RXC851974 SGY851974 SQU851974 TAQ851974 TKM851974 TUI851974 UEE851974 UOA851974 UXW851974 VHS851974 VRO851974 WBK851974 WLG851974 WVC851974 C917510 IQ917510 SM917510 ACI917510 AME917510 AWA917510 BFW917510 BPS917510 BZO917510 CJK917510 CTG917510 DDC917510 DMY917510 DWU917510 EGQ917510 EQM917510 FAI917510 FKE917510 FUA917510 GDW917510 GNS917510 GXO917510 HHK917510 HRG917510 IBC917510 IKY917510 IUU917510 JEQ917510 JOM917510 JYI917510 KIE917510 KSA917510 LBW917510 LLS917510 LVO917510 MFK917510 MPG917510 MZC917510 NIY917510 NSU917510 OCQ917510 OMM917510 OWI917510 PGE917510 PQA917510 PZW917510 QJS917510 QTO917510 RDK917510 RNG917510 RXC917510 SGY917510 SQU917510 TAQ917510 TKM917510 TUI917510 UEE917510 UOA917510 UXW917510 VHS917510 VRO917510 WBK917510 WLG917510 WVC917510 C983046 IQ983046 SM983046 ACI983046 AME983046 AWA983046 BFW983046 BPS983046 BZO983046 CJK983046 CTG983046 DDC983046 DMY983046 DWU983046 EGQ983046 EQM983046 FAI983046 FKE983046 FUA983046 GDW983046 GNS983046 GXO983046 HHK983046 HRG983046 IBC983046 IKY983046 IUU983046 JEQ983046 JOM983046 JYI983046 KIE983046 KSA983046 LBW983046 LLS983046 LVO983046 MFK983046 MPG983046 MZC983046 NIY983046 NSU983046 OCQ983046 OMM983046 OWI983046 PGE983046 PQA983046 PZW983046 QJS983046 QTO983046 RDK983046 RNG983046 RXC983046 SGY983046 SQU983046 TAQ983046 TKM983046 TUI983046 UEE983046 UOA983046 UXW983046 VHS983046 VRO983046 WBK983046 WLG983046 WVC983046" xr:uid="{00000000-0002-0000-0000-000006000000}"/>
    <dataValidation type="list" allowBlank="1" showInputMessage="1" showErrorMessage="1" sqref="D14" xr:uid="{00000000-0002-0000-0000-000007000000}">
      <formula1>SA</formula1>
    </dataValidation>
    <dataValidation type="list" allowBlank="1" showInputMessage="1" showErrorMessage="1" sqref="D12" xr:uid="{00000000-0002-0000-0000-000008000000}">
      <formula1>PlatDate</formula1>
    </dataValidation>
    <dataValidation type="list" allowBlank="1" showInputMessage="1" showErrorMessage="1" sqref="D13" xr:uid="{00000000-0002-0000-0000-000009000000}">
      <formula1>BldgPermit</formula1>
    </dataValidation>
    <dataValidation type="list" allowBlank="1" showInputMessage="1" showErrorMessage="1" prompt="Do Not Select from the general categories listed in ALL CAPS.  Please select from the lower case land uses only." sqref="B21:B28" xr:uid="{00000000-0002-0000-0000-00000A000000}">
      <formula1>IF($D$12="Platted on or before 12/31/2023",LandUse9th,IF($D$12="Platted on or after 1/1/2024",LandUse11th,IF($D$12="",$Q$9)))</formula1>
    </dataValidation>
  </dataValidations>
  <printOptions horizontalCentered="1" verticalCentered="1"/>
  <pageMargins left="0.25" right="0.25" top="0.25" bottom="0.25" header="0.5" footer="0.5"/>
  <pageSetup scale="75"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CA142-FAF9-409A-ABE8-3D2C4C10C0A5}">
  <sheetPr>
    <tabColor rgb="FFFF0000"/>
    <pageSetUpPr fitToPage="1"/>
  </sheetPr>
  <dimension ref="A1:X86"/>
  <sheetViews>
    <sheetView workbookViewId="0">
      <selection activeCell="V54" sqref="V54"/>
    </sheetView>
  </sheetViews>
  <sheetFormatPr defaultRowHeight="12.75"/>
  <cols>
    <col min="1" max="1" width="3.7109375" style="6" customWidth="1"/>
    <col min="2" max="3" width="1.140625" style="6" customWidth="1"/>
    <col min="4" max="4" width="43.7109375" style="6" customWidth="1"/>
    <col min="5" max="5" width="7.42578125" style="114" customWidth="1"/>
    <col min="6" max="6" width="95.42578125" style="6" hidden="1" customWidth="1"/>
    <col min="7" max="7" width="19.85546875" style="115" customWidth="1"/>
    <col min="8" max="8" width="7.85546875" style="116" customWidth="1"/>
    <col min="9" max="9" width="5.85546875" style="117" customWidth="1"/>
    <col min="10" max="10" width="7.85546875" style="115" customWidth="1"/>
    <col min="11" max="12" width="8" style="116" customWidth="1"/>
    <col min="13" max="13" width="9.140625" style="116" hidden="1" customWidth="1"/>
    <col min="14" max="14" width="6.140625" style="117" customWidth="1"/>
    <col min="15" max="15" width="8.140625" style="116" customWidth="1"/>
    <col min="16" max="16" width="8.140625" style="115" customWidth="1"/>
    <col min="17" max="17" width="9.140625" style="115" customWidth="1"/>
    <col min="18" max="18" width="3.7109375" style="115" customWidth="1"/>
    <col min="19" max="23" width="10.7109375" style="6" customWidth="1"/>
    <col min="24" max="230" width="9.140625" style="6"/>
    <col min="231" max="232" width="1.140625" style="6" customWidth="1"/>
    <col min="233" max="233" width="36.28515625" style="6" customWidth="1"/>
    <col min="234" max="234" width="9" style="6" customWidth="1"/>
    <col min="235" max="235" width="0" style="6" hidden="1" customWidth="1"/>
    <col min="236" max="236" width="19.85546875" style="6" bestFit="1" customWidth="1"/>
    <col min="237" max="237" width="7.85546875" style="6" customWidth="1"/>
    <col min="238" max="238" width="5.85546875" style="6" customWidth="1"/>
    <col min="239" max="239" width="7.140625" style="6" customWidth="1"/>
    <col min="240" max="240" width="8" style="6" customWidth="1"/>
    <col min="241" max="241" width="9.140625" style="6"/>
    <col min="242" max="242" width="6.140625" style="6" customWidth="1"/>
    <col min="243" max="245" width="8.140625" style="6" customWidth="1"/>
    <col min="246" max="246" width="9.140625" style="6"/>
    <col min="247" max="250" width="10.5703125" style="6" bestFit="1" customWidth="1"/>
    <col min="251" max="254" width="10.85546875" style="6" customWidth="1"/>
    <col min="255" max="486" width="9.140625" style="6"/>
    <col min="487" max="488" width="1.140625" style="6" customWidth="1"/>
    <col min="489" max="489" width="36.28515625" style="6" customWidth="1"/>
    <col min="490" max="490" width="9" style="6" customWidth="1"/>
    <col min="491" max="491" width="0" style="6" hidden="1" customWidth="1"/>
    <col min="492" max="492" width="19.85546875" style="6" bestFit="1" customWidth="1"/>
    <col min="493" max="493" width="7.85546875" style="6" customWidth="1"/>
    <col min="494" max="494" width="5.85546875" style="6" customWidth="1"/>
    <col min="495" max="495" width="7.140625" style="6" customWidth="1"/>
    <col min="496" max="496" width="8" style="6" customWidth="1"/>
    <col min="497" max="497" width="9.140625" style="6"/>
    <col min="498" max="498" width="6.140625" style="6" customWidth="1"/>
    <col min="499" max="501" width="8.140625" style="6" customWidth="1"/>
    <col min="502" max="502" width="9.140625" style="6"/>
    <col min="503" max="506" width="10.5703125" style="6" bestFit="1" customWidth="1"/>
    <col min="507" max="510" width="10.85546875" style="6" customWidth="1"/>
    <col min="511" max="742" width="9.140625" style="6"/>
    <col min="743" max="744" width="1.140625" style="6" customWidth="1"/>
    <col min="745" max="745" width="36.28515625" style="6" customWidth="1"/>
    <col min="746" max="746" width="9" style="6" customWidth="1"/>
    <col min="747" max="747" width="0" style="6" hidden="1" customWidth="1"/>
    <col min="748" max="748" width="19.85546875" style="6" bestFit="1" customWidth="1"/>
    <col min="749" max="749" width="7.85546875" style="6" customWidth="1"/>
    <col min="750" max="750" width="5.85546875" style="6" customWidth="1"/>
    <col min="751" max="751" width="7.140625" style="6" customWidth="1"/>
    <col min="752" max="752" width="8" style="6" customWidth="1"/>
    <col min="753" max="753" width="9.140625" style="6"/>
    <col min="754" max="754" width="6.140625" style="6" customWidth="1"/>
    <col min="755" max="757" width="8.140625" style="6" customWidth="1"/>
    <col min="758" max="758" width="9.140625" style="6"/>
    <col min="759" max="762" width="10.5703125" style="6" bestFit="1" customWidth="1"/>
    <col min="763" max="766" width="10.85546875" style="6" customWidth="1"/>
    <col min="767" max="998" width="9.140625" style="6"/>
    <col min="999" max="1000" width="1.140625" style="6" customWidth="1"/>
    <col min="1001" max="1001" width="36.28515625" style="6" customWidth="1"/>
    <col min="1002" max="1002" width="9" style="6" customWidth="1"/>
    <col min="1003" max="1003" width="0" style="6" hidden="1" customWidth="1"/>
    <col min="1004" max="1004" width="19.85546875" style="6" bestFit="1" customWidth="1"/>
    <col min="1005" max="1005" width="7.85546875" style="6" customWidth="1"/>
    <col min="1006" max="1006" width="5.85546875" style="6" customWidth="1"/>
    <col min="1007" max="1007" width="7.140625" style="6" customWidth="1"/>
    <col min="1008" max="1008" width="8" style="6" customWidth="1"/>
    <col min="1009" max="1009" width="9.140625" style="6"/>
    <col min="1010" max="1010" width="6.140625" style="6" customWidth="1"/>
    <col min="1011" max="1013" width="8.140625" style="6" customWidth="1"/>
    <col min="1014" max="1014" width="9.140625" style="6"/>
    <col min="1015" max="1018" width="10.5703125" style="6" bestFit="1" customWidth="1"/>
    <col min="1019" max="1022" width="10.85546875" style="6" customWidth="1"/>
    <col min="1023" max="1254" width="9.140625" style="6"/>
    <col min="1255" max="1256" width="1.140625" style="6" customWidth="1"/>
    <col min="1257" max="1257" width="36.28515625" style="6" customWidth="1"/>
    <col min="1258" max="1258" width="9" style="6" customWidth="1"/>
    <col min="1259" max="1259" width="0" style="6" hidden="1" customWidth="1"/>
    <col min="1260" max="1260" width="19.85546875" style="6" bestFit="1" customWidth="1"/>
    <col min="1261" max="1261" width="7.85546875" style="6" customWidth="1"/>
    <col min="1262" max="1262" width="5.85546875" style="6" customWidth="1"/>
    <col min="1263" max="1263" width="7.140625" style="6" customWidth="1"/>
    <col min="1264" max="1264" width="8" style="6" customWidth="1"/>
    <col min="1265" max="1265" width="9.140625" style="6"/>
    <col min="1266" max="1266" width="6.140625" style="6" customWidth="1"/>
    <col min="1267" max="1269" width="8.140625" style="6" customWidth="1"/>
    <col min="1270" max="1270" width="9.140625" style="6"/>
    <col min="1271" max="1274" width="10.5703125" style="6" bestFit="1" customWidth="1"/>
    <col min="1275" max="1278" width="10.85546875" style="6" customWidth="1"/>
    <col min="1279" max="1510" width="9.140625" style="6"/>
    <col min="1511" max="1512" width="1.140625" style="6" customWidth="1"/>
    <col min="1513" max="1513" width="36.28515625" style="6" customWidth="1"/>
    <col min="1514" max="1514" width="9" style="6" customWidth="1"/>
    <col min="1515" max="1515" width="0" style="6" hidden="1" customWidth="1"/>
    <col min="1516" max="1516" width="19.85546875" style="6" bestFit="1" customWidth="1"/>
    <col min="1517" max="1517" width="7.85546875" style="6" customWidth="1"/>
    <col min="1518" max="1518" width="5.85546875" style="6" customWidth="1"/>
    <col min="1519" max="1519" width="7.140625" style="6" customWidth="1"/>
    <col min="1520" max="1520" width="8" style="6" customWidth="1"/>
    <col min="1521" max="1521" width="9.140625" style="6"/>
    <col min="1522" max="1522" width="6.140625" style="6" customWidth="1"/>
    <col min="1523" max="1525" width="8.140625" style="6" customWidth="1"/>
    <col min="1526" max="1526" width="9.140625" style="6"/>
    <col min="1527" max="1530" width="10.5703125" style="6" bestFit="1" customWidth="1"/>
    <col min="1531" max="1534" width="10.85546875" style="6" customWidth="1"/>
    <col min="1535" max="1766" width="9.140625" style="6"/>
    <col min="1767" max="1768" width="1.140625" style="6" customWidth="1"/>
    <col min="1769" max="1769" width="36.28515625" style="6" customWidth="1"/>
    <col min="1770" max="1770" width="9" style="6" customWidth="1"/>
    <col min="1771" max="1771" width="0" style="6" hidden="1" customWidth="1"/>
    <col min="1772" max="1772" width="19.85546875" style="6" bestFit="1" customWidth="1"/>
    <col min="1773" max="1773" width="7.85546875" style="6" customWidth="1"/>
    <col min="1774" max="1774" width="5.85546875" style="6" customWidth="1"/>
    <col min="1775" max="1775" width="7.140625" style="6" customWidth="1"/>
    <col min="1776" max="1776" width="8" style="6" customWidth="1"/>
    <col min="1777" max="1777" width="9.140625" style="6"/>
    <col min="1778" max="1778" width="6.140625" style="6" customWidth="1"/>
    <col min="1779" max="1781" width="8.140625" style="6" customWidth="1"/>
    <col min="1782" max="1782" width="9.140625" style="6"/>
    <col min="1783" max="1786" width="10.5703125" style="6" bestFit="1" customWidth="1"/>
    <col min="1787" max="1790" width="10.85546875" style="6" customWidth="1"/>
    <col min="1791" max="2022" width="9.140625" style="6"/>
    <col min="2023" max="2024" width="1.140625" style="6" customWidth="1"/>
    <col min="2025" max="2025" width="36.28515625" style="6" customWidth="1"/>
    <col min="2026" max="2026" width="9" style="6" customWidth="1"/>
    <col min="2027" max="2027" width="0" style="6" hidden="1" customWidth="1"/>
    <col min="2028" max="2028" width="19.85546875" style="6" bestFit="1" customWidth="1"/>
    <col min="2029" max="2029" width="7.85546875" style="6" customWidth="1"/>
    <col min="2030" max="2030" width="5.85546875" style="6" customWidth="1"/>
    <col min="2031" max="2031" width="7.140625" style="6" customWidth="1"/>
    <col min="2032" max="2032" width="8" style="6" customWidth="1"/>
    <col min="2033" max="2033" width="9.140625" style="6"/>
    <col min="2034" max="2034" width="6.140625" style="6" customWidth="1"/>
    <col min="2035" max="2037" width="8.140625" style="6" customWidth="1"/>
    <col min="2038" max="2038" width="9.140625" style="6"/>
    <col min="2039" max="2042" width="10.5703125" style="6" bestFit="1" customWidth="1"/>
    <col min="2043" max="2046" width="10.85546875" style="6" customWidth="1"/>
    <col min="2047" max="2278" width="9.140625" style="6"/>
    <col min="2279" max="2280" width="1.140625" style="6" customWidth="1"/>
    <col min="2281" max="2281" width="36.28515625" style="6" customWidth="1"/>
    <col min="2282" max="2282" width="9" style="6" customWidth="1"/>
    <col min="2283" max="2283" width="0" style="6" hidden="1" customWidth="1"/>
    <col min="2284" max="2284" width="19.85546875" style="6" bestFit="1" customWidth="1"/>
    <col min="2285" max="2285" width="7.85546875" style="6" customWidth="1"/>
    <col min="2286" max="2286" width="5.85546875" style="6" customWidth="1"/>
    <col min="2287" max="2287" width="7.140625" style="6" customWidth="1"/>
    <col min="2288" max="2288" width="8" style="6" customWidth="1"/>
    <col min="2289" max="2289" width="9.140625" style="6"/>
    <col min="2290" max="2290" width="6.140625" style="6" customWidth="1"/>
    <col min="2291" max="2293" width="8.140625" style="6" customWidth="1"/>
    <col min="2294" max="2294" width="9.140625" style="6"/>
    <col min="2295" max="2298" width="10.5703125" style="6" bestFit="1" customWidth="1"/>
    <col min="2299" max="2302" width="10.85546875" style="6" customWidth="1"/>
    <col min="2303" max="2534" width="9.140625" style="6"/>
    <col min="2535" max="2536" width="1.140625" style="6" customWidth="1"/>
    <col min="2537" max="2537" width="36.28515625" style="6" customWidth="1"/>
    <col min="2538" max="2538" width="9" style="6" customWidth="1"/>
    <col min="2539" max="2539" width="0" style="6" hidden="1" customWidth="1"/>
    <col min="2540" max="2540" width="19.85546875" style="6" bestFit="1" customWidth="1"/>
    <col min="2541" max="2541" width="7.85546875" style="6" customWidth="1"/>
    <col min="2542" max="2542" width="5.85546875" style="6" customWidth="1"/>
    <col min="2543" max="2543" width="7.140625" style="6" customWidth="1"/>
    <col min="2544" max="2544" width="8" style="6" customWidth="1"/>
    <col min="2545" max="2545" width="9.140625" style="6"/>
    <col min="2546" max="2546" width="6.140625" style="6" customWidth="1"/>
    <col min="2547" max="2549" width="8.140625" style="6" customWidth="1"/>
    <col min="2550" max="2550" width="9.140625" style="6"/>
    <col min="2551" max="2554" width="10.5703125" style="6" bestFit="1" customWidth="1"/>
    <col min="2555" max="2558" width="10.85546875" style="6" customWidth="1"/>
    <col min="2559" max="2790" width="9.140625" style="6"/>
    <col min="2791" max="2792" width="1.140625" style="6" customWidth="1"/>
    <col min="2793" max="2793" width="36.28515625" style="6" customWidth="1"/>
    <col min="2794" max="2794" width="9" style="6" customWidth="1"/>
    <col min="2795" max="2795" width="0" style="6" hidden="1" customWidth="1"/>
    <col min="2796" max="2796" width="19.85546875" style="6" bestFit="1" customWidth="1"/>
    <col min="2797" max="2797" width="7.85546875" style="6" customWidth="1"/>
    <col min="2798" max="2798" width="5.85546875" style="6" customWidth="1"/>
    <col min="2799" max="2799" width="7.140625" style="6" customWidth="1"/>
    <col min="2800" max="2800" width="8" style="6" customWidth="1"/>
    <col min="2801" max="2801" width="9.140625" style="6"/>
    <col min="2802" max="2802" width="6.140625" style="6" customWidth="1"/>
    <col min="2803" max="2805" width="8.140625" style="6" customWidth="1"/>
    <col min="2806" max="2806" width="9.140625" style="6"/>
    <col min="2807" max="2810" width="10.5703125" style="6" bestFit="1" customWidth="1"/>
    <col min="2811" max="2814" width="10.85546875" style="6" customWidth="1"/>
    <col min="2815" max="3046" width="9.140625" style="6"/>
    <col min="3047" max="3048" width="1.140625" style="6" customWidth="1"/>
    <col min="3049" max="3049" width="36.28515625" style="6" customWidth="1"/>
    <col min="3050" max="3050" width="9" style="6" customWidth="1"/>
    <col min="3051" max="3051" width="0" style="6" hidden="1" customWidth="1"/>
    <col min="3052" max="3052" width="19.85546875" style="6" bestFit="1" customWidth="1"/>
    <col min="3053" max="3053" width="7.85546875" style="6" customWidth="1"/>
    <col min="3054" max="3054" width="5.85546875" style="6" customWidth="1"/>
    <col min="3055" max="3055" width="7.140625" style="6" customWidth="1"/>
    <col min="3056" max="3056" width="8" style="6" customWidth="1"/>
    <col min="3057" max="3057" width="9.140625" style="6"/>
    <col min="3058" max="3058" width="6.140625" style="6" customWidth="1"/>
    <col min="3059" max="3061" width="8.140625" style="6" customWidth="1"/>
    <col min="3062" max="3062" width="9.140625" style="6"/>
    <col min="3063" max="3066" width="10.5703125" style="6" bestFit="1" customWidth="1"/>
    <col min="3067" max="3070" width="10.85546875" style="6" customWidth="1"/>
    <col min="3071" max="3302" width="9.140625" style="6"/>
    <col min="3303" max="3304" width="1.140625" style="6" customWidth="1"/>
    <col min="3305" max="3305" width="36.28515625" style="6" customWidth="1"/>
    <col min="3306" max="3306" width="9" style="6" customWidth="1"/>
    <col min="3307" max="3307" width="0" style="6" hidden="1" customWidth="1"/>
    <col min="3308" max="3308" width="19.85546875" style="6" bestFit="1" customWidth="1"/>
    <col min="3309" max="3309" width="7.85546875" style="6" customWidth="1"/>
    <col min="3310" max="3310" width="5.85546875" style="6" customWidth="1"/>
    <col min="3311" max="3311" width="7.140625" style="6" customWidth="1"/>
    <col min="3312" max="3312" width="8" style="6" customWidth="1"/>
    <col min="3313" max="3313" width="9.140625" style="6"/>
    <col min="3314" max="3314" width="6.140625" style="6" customWidth="1"/>
    <col min="3315" max="3317" width="8.140625" style="6" customWidth="1"/>
    <col min="3318" max="3318" width="9.140625" style="6"/>
    <col min="3319" max="3322" width="10.5703125" style="6" bestFit="1" customWidth="1"/>
    <col min="3323" max="3326" width="10.85546875" style="6" customWidth="1"/>
    <col min="3327" max="3558" width="9.140625" style="6"/>
    <col min="3559" max="3560" width="1.140625" style="6" customWidth="1"/>
    <col min="3561" max="3561" width="36.28515625" style="6" customWidth="1"/>
    <col min="3562" max="3562" width="9" style="6" customWidth="1"/>
    <col min="3563" max="3563" width="0" style="6" hidden="1" customWidth="1"/>
    <col min="3564" max="3564" width="19.85546875" style="6" bestFit="1" customWidth="1"/>
    <col min="3565" max="3565" width="7.85546875" style="6" customWidth="1"/>
    <col min="3566" max="3566" width="5.85546875" style="6" customWidth="1"/>
    <col min="3567" max="3567" width="7.140625" style="6" customWidth="1"/>
    <col min="3568" max="3568" width="8" style="6" customWidth="1"/>
    <col min="3569" max="3569" width="9.140625" style="6"/>
    <col min="3570" max="3570" width="6.140625" style="6" customWidth="1"/>
    <col min="3571" max="3573" width="8.140625" style="6" customWidth="1"/>
    <col min="3574" max="3574" width="9.140625" style="6"/>
    <col min="3575" max="3578" width="10.5703125" style="6" bestFit="1" customWidth="1"/>
    <col min="3579" max="3582" width="10.85546875" style="6" customWidth="1"/>
    <col min="3583" max="3814" width="9.140625" style="6"/>
    <col min="3815" max="3816" width="1.140625" style="6" customWidth="1"/>
    <col min="3817" max="3817" width="36.28515625" style="6" customWidth="1"/>
    <col min="3818" max="3818" width="9" style="6" customWidth="1"/>
    <col min="3819" max="3819" width="0" style="6" hidden="1" customWidth="1"/>
    <col min="3820" max="3820" width="19.85546875" style="6" bestFit="1" customWidth="1"/>
    <col min="3821" max="3821" width="7.85546875" style="6" customWidth="1"/>
    <col min="3822" max="3822" width="5.85546875" style="6" customWidth="1"/>
    <col min="3823" max="3823" width="7.140625" style="6" customWidth="1"/>
    <col min="3824" max="3824" width="8" style="6" customWidth="1"/>
    <col min="3825" max="3825" width="9.140625" style="6"/>
    <col min="3826" max="3826" width="6.140625" style="6" customWidth="1"/>
    <col min="3827" max="3829" width="8.140625" style="6" customWidth="1"/>
    <col min="3830" max="3830" width="9.140625" style="6"/>
    <col min="3831" max="3834" width="10.5703125" style="6" bestFit="1" customWidth="1"/>
    <col min="3835" max="3838" width="10.85546875" style="6" customWidth="1"/>
    <col min="3839" max="4070" width="9.140625" style="6"/>
    <col min="4071" max="4072" width="1.140625" style="6" customWidth="1"/>
    <col min="4073" max="4073" width="36.28515625" style="6" customWidth="1"/>
    <col min="4074" max="4074" width="9" style="6" customWidth="1"/>
    <col min="4075" max="4075" width="0" style="6" hidden="1" customWidth="1"/>
    <col min="4076" max="4076" width="19.85546875" style="6" bestFit="1" customWidth="1"/>
    <col min="4077" max="4077" width="7.85546875" style="6" customWidth="1"/>
    <col min="4078" max="4078" width="5.85546875" style="6" customWidth="1"/>
    <col min="4079" max="4079" width="7.140625" style="6" customWidth="1"/>
    <col min="4080" max="4080" width="8" style="6" customWidth="1"/>
    <col min="4081" max="4081" width="9.140625" style="6"/>
    <col min="4082" max="4082" width="6.140625" style="6" customWidth="1"/>
    <col min="4083" max="4085" width="8.140625" style="6" customWidth="1"/>
    <col min="4086" max="4086" width="9.140625" style="6"/>
    <col min="4087" max="4090" width="10.5703125" style="6" bestFit="1" customWidth="1"/>
    <col min="4091" max="4094" width="10.85546875" style="6" customWidth="1"/>
    <col min="4095" max="4326" width="9.140625" style="6"/>
    <col min="4327" max="4328" width="1.140625" style="6" customWidth="1"/>
    <col min="4329" max="4329" width="36.28515625" style="6" customWidth="1"/>
    <col min="4330" max="4330" width="9" style="6" customWidth="1"/>
    <col min="4331" max="4331" width="0" style="6" hidden="1" customWidth="1"/>
    <col min="4332" max="4332" width="19.85546875" style="6" bestFit="1" customWidth="1"/>
    <col min="4333" max="4333" width="7.85546875" style="6" customWidth="1"/>
    <col min="4334" max="4334" width="5.85546875" style="6" customWidth="1"/>
    <col min="4335" max="4335" width="7.140625" style="6" customWidth="1"/>
    <col min="4336" max="4336" width="8" style="6" customWidth="1"/>
    <col min="4337" max="4337" width="9.140625" style="6"/>
    <col min="4338" max="4338" width="6.140625" style="6" customWidth="1"/>
    <col min="4339" max="4341" width="8.140625" style="6" customWidth="1"/>
    <col min="4342" max="4342" width="9.140625" style="6"/>
    <col min="4343" max="4346" width="10.5703125" style="6" bestFit="1" customWidth="1"/>
    <col min="4347" max="4350" width="10.85546875" style="6" customWidth="1"/>
    <col min="4351" max="4582" width="9.140625" style="6"/>
    <col min="4583" max="4584" width="1.140625" style="6" customWidth="1"/>
    <col min="4585" max="4585" width="36.28515625" style="6" customWidth="1"/>
    <col min="4586" max="4586" width="9" style="6" customWidth="1"/>
    <col min="4587" max="4587" width="0" style="6" hidden="1" customWidth="1"/>
    <col min="4588" max="4588" width="19.85546875" style="6" bestFit="1" customWidth="1"/>
    <col min="4589" max="4589" width="7.85546875" style="6" customWidth="1"/>
    <col min="4590" max="4590" width="5.85546875" style="6" customWidth="1"/>
    <col min="4591" max="4591" width="7.140625" style="6" customWidth="1"/>
    <col min="4592" max="4592" width="8" style="6" customWidth="1"/>
    <col min="4593" max="4593" width="9.140625" style="6"/>
    <col min="4594" max="4594" width="6.140625" style="6" customWidth="1"/>
    <col min="4595" max="4597" width="8.140625" style="6" customWidth="1"/>
    <col min="4598" max="4598" width="9.140625" style="6"/>
    <col min="4599" max="4602" width="10.5703125" style="6" bestFit="1" customWidth="1"/>
    <col min="4603" max="4606" width="10.85546875" style="6" customWidth="1"/>
    <col min="4607" max="4838" width="9.140625" style="6"/>
    <col min="4839" max="4840" width="1.140625" style="6" customWidth="1"/>
    <col min="4841" max="4841" width="36.28515625" style="6" customWidth="1"/>
    <col min="4842" max="4842" width="9" style="6" customWidth="1"/>
    <col min="4843" max="4843" width="0" style="6" hidden="1" customWidth="1"/>
    <col min="4844" max="4844" width="19.85546875" style="6" bestFit="1" customWidth="1"/>
    <col min="4845" max="4845" width="7.85546875" style="6" customWidth="1"/>
    <col min="4846" max="4846" width="5.85546875" style="6" customWidth="1"/>
    <col min="4847" max="4847" width="7.140625" style="6" customWidth="1"/>
    <col min="4848" max="4848" width="8" style="6" customWidth="1"/>
    <col min="4849" max="4849" width="9.140625" style="6"/>
    <col min="4850" max="4850" width="6.140625" style="6" customWidth="1"/>
    <col min="4851" max="4853" width="8.140625" style="6" customWidth="1"/>
    <col min="4854" max="4854" width="9.140625" style="6"/>
    <col min="4855" max="4858" width="10.5703125" style="6" bestFit="1" customWidth="1"/>
    <col min="4859" max="4862" width="10.85546875" style="6" customWidth="1"/>
    <col min="4863" max="5094" width="9.140625" style="6"/>
    <col min="5095" max="5096" width="1.140625" style="6" customWidth="1"/>
    <col min="5097" max="5097" width="36.28515625" style="6" customWidth="1"/>
    <col min="5098" max="5098" width="9" style="6" customWidth="1"/>
    <col min="5099" max="5099" width="0" style="6" hidden="1" customWidth="1"/>
    <col min="5100" max="5100" width="19.85546875" style="6" bestFit="1" customWidth="1"/>
    <col min="5101" max="5101" width="7.85546875" style="6" customWidth="1"/>
    <col min="5102" max="5102" width="5.85546875" style="6" customWidth="1"/>
    <col min="5103" max="5103" width="7.140625" style="6" customWidth="1"/>
    <col min="5104" max="5104" width="8" style="6" customWidth="1"/>
    <col min="5105" max="5105" width="9.140625" style="6"/>
    <col min="5106" max="5106" width="6.140625" style="6" customWidth="1"/>
    <col min="5107" max="5109" width="8.140625" style="6" customWidth="1"/>
    <col min="5110" max="5110" width="9.140625" style="6"/>
    <col min="5111" max="5114" width="10.5703125" style="6" bestFit="1" customWidth="1"/>
    <col min="5115" max="5118" width="10.85546875" style="6" customWidth="1"/>
    <col min="5119" max="5350" width="9.140625" style="6"/>
    <col min="5351" max="5352" width="1.140625" style="6" customWidth="1"/>
    <col min="5353" max="5353" width="36.28515625" style="6" customWidth="1"/>
    <col min="5354" max="5354" width="9" style="6" customWidth="1"/>
    <col min="5355" max="5355" width="0" style="6" hidden="1" customWidth="1"/>
    <col min="5356" max="5356" width="19.85546875" style="6" bestFit="1" customWidth="1"/>
    <col min="5357" max="5357" width="7.85546875" style="6" customWidth="1"/>
    <col min="5358" max="5358" width="5.85546875" style="6" customWidth="1"/>
    <col min="5359" max="5359" width="7.140625" style="6" customWidth="1"/>
    <col min="5360" max="5360" width="8" style="6" customWidth="1"/>
    <col min="5361" max="5361" width="9.140625" style="6"/>
    <col min="5362" max="5362" width="6.140625" style="6" customWidth="1"/>
    <col min="5363" max="5365" width="8.140625" style="6" customWidth="1"/>
    <col min="5366" max="5366" width="9.140625" style="6"/>
    <col min="5367" max="5370" width="10.5703125" style="6" bestFit="1" customWidth="1"/>
    <col min="5371" max="5374" width="10.85546875" style="6" customWidth="1"/>
    <col min="5375" max="5606" width="9.140625" style="6"/>
    <col min="5607" max="5608" width="1.140625" style="6" customWidth="1"/>
    <col min="5609" max="5609" width="36.28515625" style="6" customWidth="1"/>
    <col min="5610" max="5610" width="9" style="6" customWidth="1"/>
    <col min="5611" max="5611" width="0" style="6" hidden="1" customWidth="1"/>
    <col min="5612" max="5612" width="19.85546875" style="6" bestFit="1" customWidth="1"/>
    <col min="5613" max="5613" width="7.85546875" style="6" customWidth="1"/>
    <col min="5614" max="5614" width="5.85546875" style="6" customWidth="1"/>
    <col min="5615" max="5615" width="7.140625" style="6" customWidth="1"/>
    <col min="5616" max="5616" width="8" style="6" customWidth="1"/>
    <col min="5617" max="5617" width="9.140625" style="6"/>
    <col min="5618" max="5618" width="6.140625" style="6" customWidth="1"/>
    <col min="5619" max="5621" width="8.140625" style="6" customWidth="1"/>
    <col min="5622" max="5622" width="9.140625" style="6"/>
    <col min="5623" max="5626" width="10.5703125" style="6" bestFit="1" customWidth="1"/>
    <col min="5627" max="5630" width="10.85546875" style="6" customWidth="1"/>
    <col min="5631" max="5862" width="9.140625" style="6"/>
    <col min="5863" max="5864" width="1.140625" style="6" customWidth="1"/>
    <col min="5865" max="5865" width="36.28515625" style="6" customWidth="1"/>
    <col min="5866" max="5866" width="9" style="6" customWidth="1"/>
    <col min="5867" max="5867" width="0" style="6" hidden="1" customWidth="1"/>
    <col min="5868" max="5868" width="19.85546875" style="6" bestFit="1" customWidth="1"/>
    <col min="5869" max="5869" width="7.85546875" style="6" customWidth="1"/>
    <col min="5870" max="5870" width="5.85546875" style="6" customWidth="1"/>
    <col min="5871" max="5871" width="7.140625" style="6" customWidth="1"/>
    <col min="5872" max="5872" width="8" style="6" customWidth="1"/>
    <col min="5873" max="5873" width="9.140625" style="6"/>
    <col min="5874" max="5874" width="6.140625" style="6" customWidth="1"/>
    <col min="5875" max="5877" width="8.140625" style="6" customWidth="1"/>
    <col min="5878" max="5878" width="9.140625" style="6"/>
    <col min="5879" max="5882" width="10.5703125" style="6" bestFit="1" customWidth="1"/>
    <col min="5883" max="5886" width="10.85546875" style="6" customWidth="1"/>
    <col min="5887" max="6118" width="9.140625" style="6"/>
    <col min="6119" max="6120" width="1.140625" style="6" customWidth="1"/>
    <col min="6121" max="6121" width="36.28515625" style="6" customWidth="1"/>
    <col min="6122" max="6122" width="9" style="6" customWidth="1"/>
    <col min="6123" max="6123" width="0" style="6" hidden="1" customWidth="1"/>
    <col min="6124" max="6124" width="19.85546875" style="6" bestFit="1" customWidth="1"/>
    <col min="6125" max="6125" width="7.85546875" style="6" customWidth="1"/>
    <col min="6126" max="6126" width="5.85546875" style="6" customWidth="1"/>
    <col min="6127" max="6127" width="7.140625" style="6" customWidth="1"/>
    <col min="6128" max="6128" width="8" style="6" customWidth="1"/>
    <col min="6129" max="6129" width="9.140625" style="6"/>
    <col min="6130" max="6130" width="6.140625" style="6" customWidth="1"/>
    <col min="6131" max="6133" width="8.140625" style="6" customWidth="1"/>
    <col min="6134" max="6134" width="9.140625" style="6"/>
    <col min="6135" max="6138" width="10.5703125" style="6" bestFit="1" customWidth="1"/>
    <col min="6139" max="6142" width="10.85546875" style="6" customWidth="1"/>
    <col min="6143" max="6374" width="9.140625" style="6"/>
    <col min="6375" max="6376" width="1.140625" style="6" customWidth="1"/>
    <col min="6377" max="6377" width="36.28515625" style="6" customWidth="1"/>
    <col min="6378" max="6378" width="9" style="6" customWidth="1"/>
    <col min="6379" max="6379" width="0" style="6" hidden="1" customWidth="1"/>
    <col min="6380" max="6380" width="19.85546875" style="6" bestFit="1" customWidth="1"/>
    <col min="6381" max="6381" width="7.85546875" style="6" customWidth="1"/>
    <col min="6382" max="6382" width="5.85546875" style="6" customWidth="1"/>
    <col min="6383" max="6383" width="7.140625" style="6" customWidth="1"/>
    <col min="6384" max="6384" width="8" style="6" customWidth="1"/>
    <col min="6385" max="6385" width="9.140625" style="6"/>
    <col min="6386" max="6386" width="6.140625" style="6" customWidth="1"/>
    <col min="6387" max="6389" width="8.140625" style="6" customWidth="1"/>
    <col min="6390" max="6390" width="9.140625" style="6"/>
    <col min="6391" max="6394" width="10.5703125" style="6" bestFit="1" customWidth="1"/>
    <col min="6395" max="6398" width="10.85546875" style="6" customWidth="1"/>
    <col min="6399" max="6630" width="9.140625" style="6"/>
    <col min="6631" max="6632" width="1.140625" style="6" customWidth="1"/>
    <col min="6633" max="6633" width="36.28515625" style="6" customWidth="1"/>
    <col min="6634" max="6634" width="9" style="6" customWidth="1"/>
    <col min="6635" max="6635" width="0" style="6" hidden="1" customWidth="1"/>
    <col min="6636" max="6636" width="19.85546875" style="6" bestFit="1" customWidth="1"/>
    <col min="6637" max="6637" width="7.85546875" style="6" customWidth="1"/>
    <col min="6638" max="6638" width="5.85546875" style="6" customWidth="1"/>
    <col min="6639" max="6639" width="7.140625" style="6" customWidth="1"/>
    <col min="6640" max="6640" width="8" style="6" customWidth="1"/>
    <col min="6641" max="6641" width="9.140625" style="6"/>
    <col min="6642" max="6642" width="6.140625" style="6" customWidth="1"/>
    <col min="6643" max="6645" width="8.140625" style="6" customWidth="1"/>
    <col min="6646" max="6646" width="9.140625" style="6"/>
    <col min="6647" max="6650" width="10.5703125" style="6" bestFit="1" customWidth="1"/>
    <col min="6651" max="6654" width="10.85546875" style="6" customWidth="1"/>
    <col min="6655" max="6886" width="9.140625" style="6"/>
    <col min="6887" max="6888" width="1.140625" style="6" customWidth="1"/>
    <col min="6889" max="6889" width="36.28515625" style="6" customWidth="1"/>
    <col min="6890" max="6890" width="9" style="6" customWidth="1"/>
    <col min="6891" max="6891" width="0" style="6" hidden="1" customWidth="1"/>
    <col min="6892" max="6892" width="19.85546875" style="6" bestFit="1" customWidth="1"/>
    <col min="6893" max="6893" width="7.85546875" style="6" customWidth="1"/>
    <col min="6894" max="6894" width="5.85546875" style="6" customWidth="1"/>
    <col min="6895" max="6895" width="7.140625" style="6" customWidth="1"/>
    <col min="6896" max="6896" width="8" style="6" customWidth="1"/>
    <col min="6897" max="6897" width="9.140625" style="6"/>
    <col min="6898" max="6898" width="6.140625" style="6" customWidth="1"/>
    <col min="6899" max="6901" width="8.140625" style="6" customWidth="1"/>
    <col min="6902" max="6902" width="9.140625" style="6"/>
    <col min="6903" max="6906" width="10.5703125" style="6" bestFit="1" customWidth="1"/>
    <col min="6907" max="6910" width="10.85546875" style="6" customWidth="1"/>
    <col min="6911" max="7142" width="9.140625" style="6"/>
    <col min="7143" max="7144" width="1.140625" style="6" customWidth="1"/>
    <col min="7145" max="7145" width="36.28515625" style="6" customWidth="1"/>
    <col min="7146" max="7146" width="9" style="6" customWidth="1"/>
    <col min="7147" max="7147" width="0" style="6" hidden="1" customWidth="1"/>
    <col min="7148" max="7148" width="19.85546875" style="6" bestFit="1" customWidth="1"/>
    <col min="7149" max="7149" width="7.85546875" style="6" customWidth="1"/>
    <col min="7150" max="7150" width="5.85546875" style="6" customWidth="1"/>
    <col min="7151" max="7151" width="7.140625" style="6" customWidth="1"/>
    <col min="7152" max="7152" width="8" style="6" customWidth="1"/>
    <col min="7153" max="7153" width="9.140625" style="6"/>
    <col min="7154" max="7154" width="6.140625" style="6" customWidth="1"/>
    <col min="7155" max="7157" width="8.140625" style="6" customWidth="1"/>
    <col min="7158" max="7158" width="9.140625" style="6"/>
    <col min="7159" max="7162" width="10.5703125" style="6" bestFit="1" customWidth="1"/>
    <col min="7163" max="7166" width="10.85546875" style="6" customWidth="1"/>
    <col min="7167" max="7398" width="9.140625" style="6"/>
    <col min="7399" max="7400" width="1.140625" style="6" customWidth="1"/>
    <col min="7401" max="7401" width="36.28515625" style="6" customWidth="1"/>
    <col min="7402" max="7402" width="9" style="6" customWidth="1"/>
    <col min="7403" max="7403" width="0" style="6" hidden="1" customWidth="1"/>
    <col min="7404" max="7404" width="19.85546875" style="6" bestFit="1" customWidth="1"/>
    <col min="7405" max="7405" width="7.85546875" style="6" customWidth="1"/>
    <col min="7406" max="7406" width="5.85546875" style="6" customWidth="1"/>
    <col min="7407" max="7407" width="7.140625" style="6" customWidth="1"/>
    <col min="7408" max="7408" width="8" style="6" customWidth="1"/>
    <col min="7409" max="7409" width="9.140625" style="6"/>
    <col min="7410" max="7410" width="6.140625" style="6" customWidth="1"/>
    <col min="7411" max="7413" width="8.140625" style="6" customWidth="1"/>
    <col min="7414" max="7414" width="9.140625" style="6"/>
    <col min="7415" max="7418" width="10.5703125" style="6" bestFit="1" customWidth="1"/>
    <col min="7419" max="7422" width="10.85546875" style="6" customWidth="1"/>
    <col min="7423" max="7654" width="9.140625" style="6"/>
    <col min="7655" max="7656" width="1.140625" style="6" customWidth="1"/>
    <col min="7657" max="7657" width="36.28515625" style="6" customWidth="1"/>
    <col min="7658" max="7658" width="9" style="6" customWidth="1"/>
    <col min="7659" max="7659" width="0" style="6" hidden="1" customWidth="1"/>
    <col min="7660" max="7660" width="19.85546875" style="6" bestFit="1" customWidth="1"/>
    <col min="7661" max="7661" width="7.85546875" style="6" customWidth="1"/>
    <col min="7662" max="7662" width="5.85546875" style="6" customWidth="1"/>
    <col min="7663" max="7663" width="7.140625" style="6" customWidth="1"/>
    <col min="7664" max="7664" width="8" style="6" customWidth="1"/>
    <col min="7665" max="7665" width="9.140625" style="6"/>
    <col min="7666" max="7666" width="6.140625" style="6" customWidth="1"/>
    <col min="7667" max="7669" width="8.140625" style="6" customWidth="1"/>
    <col min="7670" max="7670" width="9.140625" style="6"/>
    <col min="7671" max="7674" width="10.5703125" style="6" bestFit="1" customWidth="1"/>
    <col min="7675" max="7678" width="10.85546875" style="6" customWidth="1"/>
    <col min="7679" max="7910" width="9.140625" style="6"/>
    <col min="7911" max="7912" width="1.140625" style="6" customWidth="1"/>
    <col min="7913" max="7913" width="36.28515625" style="6" customWidth="1"/>
    <col min="7914" max="7914" width="9" style="6" customWidth="1"/>
    <col min="7915" max="7915" width="0" style="6" hidden="1" customWidth="1"/>
    <col min="7916" max="7916" width="19.85546875" style="6" bestFit="1" customWidth="1"/>
    <col min="7917" max="7917" width="7.85546875" style="6" customWidth="1"/>
    <col min="7918" max="7918" width="5.85546875" style="6" customWidth="1"/>
    <col min="7919" max="7919" width="7.140625" style="6" customWidth="1"/>
    <col min="7920" max="7920" width="8" style="6" customWidth="1"/>
    <col min="7921" max="7921" width="9.140625" style="6"/>
    <col min="7922" max="7922" width="6.140625" style="6" customWidth="1"/>
    <col min="7923" max="7925" width="8.140625" style="6" customWidth="1"/>
    <col min="7926" max="7926" width="9.140625" style="6"/>
    <col min="7927" max="7930" width="10.5703125" style="6" bestFit="1" customWidth="1"/>
    <col min="7931" max="7934" width="10.85546875" style="6" customWidth="1"/>
    <col min="7935" max="8166" width="9.140625" style="6"/>
    <col min="8167" max="8168" width="1.140625" style="6" customWidth="1"/>
    <col min="8169" max="8169" width="36.28515625" style="6" customWidth="1"/>
    <col min="8170" max="8170" width="9" style="6" customWidth="1"/>
    <col min="8171" max="8171" width="0" style="6" hidden="1" customWidth="1"/>
    <col min="8172" max="8172" width="19.85546875" style="6" bestFit="1" customWidth="1"/>
    <col min="8173" max="8173" width="7.85546875" style="6" customWidth="1"/>
    <col min="8174" max="8174" width="5.85546875" style="6" customWidth="1"/>
    <col min="8175" max="8175" width="7.140625" style="6" customWidth="1"/>
    <col min="8176" max="8176" width="8" style="6" customWidth="1"/>
    <col min="8177" max="8177" width="9.140625" style="6"/>
    <col min="8178" max="8178" width="6.140625" style="6" customWidth="1"/>
    <col min="8179" max="8181" width="8.140625" style="6" customWidth="1"/>
    <col min="8182" max="8182" width="9.140625" style="6"/>
    <col min="8183" max="8186" width="10.5703125" style="6" bestFit="1" customWidth="1"/>
    <col min="8187" max="8190" width="10.85546875" style="6" customWidth="1"/>
    <col min="8191" max="8422" width="9.140625" style="6"/>
    <col min="8423" max="8424" width="1.140625" style="6" customWidth="1"/>
    <col min="8425" max="8425" width="36.28515625" style="6" customWidth="1"/>
    <col min="8426" max="8426" width="9" style="6" customWidth="1"/>
    <col min="8427" max="8427" width="0" style="6" hidden="1" customWidth="1"/>
    <col min="8428" max="8428" width="19.85546875" style="6" bestFit="1" customWidth="1"/>
    <col min="8429" max="8429" width="7.85546875" style="6" customWidth="1"/>
    <col min="8430" max="8430" width="5.85546875" style="6" customWidth="1"/>
    <col min="8431" max="8431" width="7.140625" style="6" customWidth="1"/>
    <col min="8432" max="8432" width="8" style="6" customWidth="1"/>
    <col min="8433" max="8433" width="9.140625" style="6"/>
    <col min="8434" max="8434" width="6.140625" style="6" customWidth="1"/>
    <col min="8435" max="8437" width="8.140625" style="6" customWidth="1"/>
    <col min="8438" max="8438" width="9.140625" style="6"/>
    <col min="8439" max="8442" width="10.5703125" style="6" bestFit="1" customWidth="1"/>
    <col min="8443" max="8446" width="10.85546875" style="6" customWidth="1"/>
    <col min="8447" max="8678" width="9.140625" style="6"/>
    <col min="8679" max="8680" width="1.140625" style="6" customWidth="1"/>
    <col min="8681" max="8681" width="36.28515625" style="6" customWidth="1"/>
    <col min="8682" max="8682" width="9" style="6" customWidth="1"/>
    <col min="8683" max="8683" width="0" style="6" hidden="1" customWidth="1"/>
    <col min="8684" max="8684" width="19.85546875" style="6" bestFit="1" customWidth="1"/>
    <col min="8685" max="8685" width="7.85546875" style="6" customWidth="1"/>
    <col min="8686" max="8686" width="5.85546875" style="6" customWidth="1"/>
    <col min="8687" max="8687" width="7.140625" style="6" customWidth="1"/>
    <col min="8688" max="8688" width="8" style="6" customWidth="1"/>
    <col min="8689" max="8689" width="9.140625" style="6"/>
    <col min="8690" max="8690" width="6.140625" style="6" customWidth="1"/>
    <col min="8691" max="8693" width="8.140625" style="6" customWidth="1"/>
    <col min="8694" max="8694" width="9.140625" style="6"/>
    <col min="8695" max="8698" width="10.5703125" style="6" bestFit="1" customWidth="1"/>
    <col min="8699" max="8702" width="10.85546875" style="6" customWidth="1"/>
    <col min="8703" max="8934" width="9.140625" style="6"/>
    <col min="8935" max="8936" width="1.140625" style="6" customWidth="1"/>
    <col min="8937" max="8937" width="36.28515625" style="6" customWidth="1"/>
    <col min="8938" max="8938" width="9" style="6" customWidth="1"/>
    <col min="8939" max="8939" width="0" style="6" hidden="1" customWidth="1"/>
    <col min="8940" max="8940" width="19.85546875" style="6" bestFit="1" customWidth="1"/>
    <col min="8941" max="8941" width="7.85546875" style="6" customWidth="1"/>
    <col min="8942" max="8942" width="5.85546875" style="6" customWidth="1"/>
    <col min="8943" max="8943" width="7.140625" style="6" customWidth="1"/>
    <col min="8944" max="8944" width="8" style="6" customWidth="1"/>
    <col min="8945" max="8945" width="9.140625" style="6"/>
    <col min="8946" max="8946" width="6.140625" style="6" customWidth="1"/>
    <col min="8947" max="8949" width="8.140625" style="6" customWidth="1"/>
    <col min="8950" max="8950" width="9.140625" style="6"/>
    <col min="8951" max="8954" width="10.5703125" style="6" bestFit="1" customWidth="1"/>
    <col min="8955" max="8958" width="10.85546875" style="6" customWidth="1"/>
    <col min="8959" max="9190" width="9.140625" style="6"/>
    <col min="9191" max="9192" width="1.140625" style="6" customWidth="1"/>
    <col min="9193" max="9193" width="36.28515625" style="6" customWidth="1"/>
    <col min="9194" max="9194" width="9" style="6" customWidth="1"/>
    <col min="9195" max="9195" width="0" style="6" hidden="1" customWidth="1"/>
    <col min="9196" max="9196" width="19.85546875" style="6" bestFit="1" customWidth="1"/>
    <col min="9197" max="9197" width="7.85546875" style="6" customWidth="1"/>
    <col min="9198" max="9198" width="5.85546875" style="6" customWidth="1"/>
    <col min="9199" max="9199" width="7.140625" style="6" customWidth="1"/>
    <col min="9200" max="9200" width="8" style="6" customWidth="1"/>
    <col min="9201" max="9201" width="9.140625" style="6"/>
    <col min="9202" max="9202" width="6.140625" style="6" customWidth="1"/>
    <col min="9203" max="9205" width="8.140625" style="6" customWidth="1"/>
    <col min="9206" max="9206" width="9.140625" style="6"/>
    <col min="9207" max="9210" width="10.5703125" style="6" bestFit="1" customWidth="1"/>
    <col min="9211" max="9214" width="10.85546875" style="6" customWidth="1"/>
    <col min="9215" max="9446" width="9.140625" style="6"/>
    <col min="9447" max="9448" width="1.140625" style="6" customWidth="1"/>
    <col min="9449" max="9449" width="36.28515625" style="6" customWidth="1"/>
    <col min="9450" max="9450" width="9" style="6" customWidth="1"/>
    <col min="9451" max="9451" width="0" style="6" hidden="1" customWidth="1"/>
    <col min="9452" max="9452" width="19.85546875" style="6" bestFit="1" customWidth="1"/>
    <col min="9453" max="9453" width="7.85546875" style="6" customWidth="1"/>
    <col min="9454" max="9454" width="5.85546875" style="6" customWidth="1"/>
    <col min="9455" max="9455" width="7.140625" style="6" customWidth="1"/>
    <col min="9456" max="9456" width="8" style="6" customWidth="1"/>
    <col min="9457" max="9457" width="9.140625" style="6"/>
    <col min="9458" max="9458" width="6.140625" style="6" customWidth="1"/>
    <col min="9459" max="9461" width="8.140625" style="6" customWidth="1"/>
    <col min="9462" max="9462" width="9.140625" style="6"/>
    <col min="9463" max="9466" width="10.5703125" style="6" bestFit="1" customWidth="1"/>
    <col min="9467" max="9470" width="10.85546875" style="6" customWidth="1"/>
    <col min="9471" max="9702" width="9.140625" style="6"/>
    <col min="9703" max="9704" width="1.140625" style="6" customWidth="1"/>
    <col min="9705" max="9705" width="36.28515625" style="6" customWidth="1"/>
    <col min="9706" max="9706" width="9" style="6" customWidth="1"/>
    <col min="9707" max="9707" width="0" style="6" hidden="1" customWidth="1"/>
    <col min="9708" max="9708" width="19.85546875" style="6" bestFit="1" customWidth="1"/>
    <col min="9709" max="9709" width="7.85546875" style="6" customWidth="1"/>
    <col min="9710" max="9710" width="5.85546875" style="6" customWidth="1"/>
    <col min="9711" max="9711" width="7.140625" style="6" customWidth="1"/>
    <col min="9712" max="9712" width="8" style="6" customWidth="1"/>
    <col min="9713" max="9713" width="9.140625" style="6"/>
    <col min="9714" max="9714" width="6.140625" style="6" customWidth="1"/>
    <col min="9715" max="9717" width="8.140625" style="6" customWidth="1"/>
    <col min="9718" max="9718" width="9.140625" style="6"/>
    <col min="9719" max="9722" width="10.5703125" style="6" bestFit="1" customWidth="1"/>
    <col min="9723" max="9726" width="10.85546875" style="6" customWidth="1"/>
    <col min="9727" max="9958" width="9.140625" style="6"/>
    <col min="9959" max="9960" width="1.140625" style="6" customWidth="1"/>
    <col min="9961" max="9961" width="36.28515625" style="6" customWidth="1"/>
    <col min="9962" max="9962" width="9" style="6" customWidth="1"/>
    <col min="9963" max="9963" width="0" style="6" hidden="1" customWidth="1"/>
    <col min="9964" max="9964" width="19.85546875" style="6" bestFit="1" customWidth="1"/>
    <col min="9965" max="9965" width="7.85546875" style="6" customWidth="1"/>
    <col min="9966" max="9966" width="5.85546875" style="6" customWidth="1"/>
    <col min="9967" max="9967" width="7.140625" style="6" customWidth="1"/>
    <col min="9968" max="9968" width="8" style="6" customWidth="1"/>
    <col min="9969" max="9969" width="9.140625" style="6"/>
    <col min="9970" max="9970" width="6.140625" style="6" customWidth="1"/>
    <col min="9971" max="9973" width="8.140625" style="6" customWidth="1"/>
    <col min="9974" max="9974" width="9.140625" style="6"/>
    <col min="9975" max="9978" width="10.5703125" style="6" bestFit="1" customWidth="1"/>
    <col min="9979" max="9982" width="10.85546875" style="6" customWidth="1"/>
    <col min="9983" max="10214" width="9.140625" style="6"/>
    <col min="10215" max="10216" width="1.140625" style="6" customWidth="1"/>
    <col min="10217" max="10217" width="36.28515625" style="6" customWidth="1"/>
    <col min="10218" max="10218" width="9" style="6" customWidth="1"/>
    <col min="10219" max="10219" width="0" style="6" hidden="1" customWidth="1"/>
    <col min="10220" max="10220" width="19.85546875" style="6" bestFit="1" customWidth="1"/>
    <col min="10221" max="10221" width="7.85546875" style="6" customWidth="1"/>
    <col min="10222" max="10222" width="5.85546875" style="6" customWidth="1"/>
    <col min="10223" max="10223" width="7.140625" style="6" customWidth="1"/>
    <col min="10224" max="10224" width="8" style="6" customWidth="1"/>
    <col min="10225" max="10225" width="9.140625" style="6"/>
    <col min="10226" max="10226" width="6.140625" style="6" customWidth="1"/>
    <col min="10227" max="10229" width="8.140625" style="6" customWidth="1"/>
    <col min="10230" max="10230" width="9.140625" style="6"/>
    <col min="10231" max="10234" width="10.5703125" style="6" bestFit="1" customWidth="1"/>
    <col min="10235" max="10238" width="10.85546875" style="6" customWidth="1"/>
    <col min="10239" max="10470" width="9.140625" style="6"/>
    <col min="10471" max="10472" width="1.140625" style="6" customWidth="1"/>
    <col min="10473" max="10473" width="36.28515625" style="6" customWidth="1"/>
    <col min="10474" max="10474" width="9" style="6" customWidth="1"/>
    <col min="10475" max="10475" width="0" style="6" hidden="1" customWidth="1"/>
    <col min="10476" max="10476" width="19.85546875" style="6" bestFit="1" customWidth="1"/>
    <col min="10477" max="10477" width="7.85546875" style="6" customWidth="1"/>
    <col min="10478" max="10478" width="5.85546875" style="6" customWidth="1"/>
    <col min="10479" max="10479" width="7.140625" style="6" customWidth="1"/>
    <col min="10480" max="10480" width="8" style="6" customWidth="1"/>
    <col min="10481" max="10481" width="9.140625" style="6"/>
    <col min="10482" max="10482" width="6.140625" style="6" customWidth="1"/>
    <col min="10483" max="10485" width="8.140625" style="6" customWidth="1"/>
    <col min="10486" max="10486" width="9.140625" style="6"/>
    <col min="10487" max="10490" width="10.5703125" style="6" bestFit="1" customWidth="1"/>
    <col min="10491" max="10494" width="10.85546875" style="6" customWidth="1"/>
    <col min="10495" max="10726" width="9.140625" style="6"/>
    <col min="10727" max="10728" width="1.140625" style="6" customWidth="1"/>
    <col min="10729" max="10729" width="36.28515625" style="6" customWidth="1"/>
    <col min="10730" max="10730" width="9" style="6" customWidth="1"/>
    <col min="10731" max="10731" width="0" style="6" hidden="1" customWidth="1"/>
    <col min="10732" max="10732" width="19.85546875" style="6" bestFit="1" customWidth="1"/>
    <col min="10733" max="10733" width="7.85546875" style="6" customWidth="1"/>
    <col min="10734" max="10734" width="5.85546875" style="6" customWidth="1"/>
    <col min="10735" max="10735" width="7.140625" style="6" customWidth="1"/>
    <col min="10736" max="10736" width="8" style="6" customWidth="1"/>
    <col min="10737" max="10737" width="9.140625" style="6"/>
    <col min="10738" max="10738" width="6.140625" style="6" customWidth="1"/>
    <col min="10739" max="10741" width="8.140625" style="6" customWidth="1"/>
    <col min="10742" max="10742" width="9.140625" style="6"/>
    <col min="10743" max="10746" width="10.5703125" style="6" bestFit="1" customWidth="1"/>
    <col min="10747" max="10750" width="10.85546875" style="6" customWidth="1"/>
    <col min="10751" max="10982" width="9.140625" style="6"/>
    <col min="10983" max="10984" width="1.140625" style="6" customWidth="1"/>
    <col min="10985" max="10985" width="36.28515625" style="6" customWidth="1"/>
    <col min="10986" max="10986" width="9" style="6" customWidth="1"/>
    <col min="10987" max="10987" width="0" style="6" hidden="1" customWidth="1"/>
    <col min="10988" max="10988" width="19.85546875" style="6" bestFit="1" customWidth="1"/>
    <col min="10989" max="10989" width="7.85546875" style="6" customWidth="1"/>
    <col min="10990" max="10990" width="5.85546875" style="6" customWidth="1"/>
    <col min="10991" max="10991" width="7.140625" style="6" customWidth="1"/>
    <col min="10992" max="10992" width="8" style="6" customWidth="1"/>
    <col min="10993" max="10993" width="9.140625" style="6"/>
    <col min="10994" max="10994" width="6.140625" style="6" customWidth="1"/>
    <col min="10995" max="10997" width="8.140625" style="6" customWidth="1"/>
    <col min="10998" max="10998" width="9.140625" style="6"/>
    <col min="10999" max="11002" width="10.5703125" style="6" bestFit="1" customWidth="1"/>
    <col min="11003" max="11006" width="10.85546875" style="6" customWidth="1"/>
    <col min="11007" max="11238" width="9.140625" style="6"/>
    <col min="11239" max="11240" width="1.140625" style="6" customWidth="1"/>
    <col min="11241" max="11241" width="36.28515625" style="6" customWidth="1"/>
    <col min="11242" max="11242" width="9" style="6" customWidth="1"/>
    <col min="11243" max="11243" width="0" style="6" hidden="1" customWidth="1"/>
    <col min="11244" max="11244" width="19.85546875" style="6" bestFit="1" customWidth="1"/>
    <col min="11245" max="11245" width="7.85546875" style="6" customWidth="1"/>
    <col min="11246" max="11246" width="5.85546875" style="6" customWidth="1"/>
    <col min="11247" max="11247" width="7.140625" style="6" customWidth="1"/>
    <col min="11248" max="11248" width="8" style="6" customWidth="1"/>
    <col min="11249" max="11249" width="9.140625" style="6"/>
    <col min="11250" max="11250" width="6.140625" style="6" customWidth="1"/>
    <col min="11251" max="11253" width="8.140625" style="6" customWidth="1"/>
    <col min="11254" max="11254" width="9.140625" style="6"/>
    <col min="11255" max="11258" width="10.5703125" style="6" bestFit="1" customWidth="1"/>
    <col min="11259" max="11262" width="10.85546875" style="6" customWidth="1"/>
    <col min="11263" max="11494" width="9.140625" style="6"/>
    <col min="11495" max="11496" width="1.140625" style="6" customWidth="1"/>
    <col min="11497" max="11497" width="36.28515625" style="6" customWidth="1"/>
    <col min="11498" max="11498" width="9" style="6" customWidth="1"/>
    <col min="11499" max="11499" width="0" style="6" hidden="1" customWidth="1"/>
    <col min="11500" max="11500" width="19.85546875" style="6" bestFit="1" customWidth="1"/>
    <col min="11501" max="11501" width="7.85546875" style="6" customWidth="1"/>
    <col min="11502" max="11502" width="5.85546875" style="6" customWidth="1"/>
    <col min="11503" max="11503" width="7.140625" style="6" customWidth="1"/>
    <col min="11504" max="11504" width="8" style="6" customWidth="1"/>
    <col min="11505" max="11505" width="9.140625" style="6"/>
    <col min="11506" max="11506" width="6.140625" style="6" customWidth="1"/>
    <col min="11507" max="11509" width="8.140625" style="6" customWidth="1"/>
    <col min="11510" max="11510" width="9.140625" style="6"/>
    <col min="11511" max="11514" width="10.5703125" style="6" bestFit="1" customWidth="1"/>
    <col min="11515" max="11518" width="10.85546875" style="6" customWidth="1"/>
    <col min="11519" max="11750" width="9.140625" style="6"/>
    <col min="11751" max="11752" width="1.140625" style="6" customWidth="1"/>
    <col min="11753" max="11753" width="36.28515625" style="6" customWidth="1"/>
    <col min="11754" max="11754" width="9" style="6" customWidth="1"/>
    <col min="11755" max="11755" width="0" style="6" hidden="1" customWidth="1"/>
    <col min="11756" max="11756" width="19.85546875" style="6" bestFit="1" customWidth="1"/>
    <col min="11757" max="11757" width="7.85546875" style="6" customWidth="1"/>
    <col min="11758" max="11758" width="5.85546875" style="6" customWidth="1"/>
    <col min="11759" max="11759" width="7.140625" style="6" customWidth="1"/>
    <col min="11760" max="11760" width="8" style="6" customWidth="1"/>
    <col min="11761" max="11761" width="9.140625" style="6"/>
    <col min="11762" max="11762" width="6.140625" style="6" customWidth="1"/>
    <col min="11763" max="11765" width="8.140625" style="6" customWidth="1"/>
    <col min="11766" max="11766" width="9.140625" style="6"/>
    <col min="11767" max="11770" width="10.5703125" style="6" bestFit="1" customWidth="1"/>
    <col min="11771" max="11774" width="10.85546875" style="6" customWidth="1"/>
    <col min="11775" max="12006" width="9.140625" style="6"/>
    <col min="12007" max="12008" width="1.140625" style="6" customWidth="1"/>
    <col min="12009" max="12009" width="36.28515625" style="6" customWidth="1"/>
    <col min="12010" max="12010" width="9" style="6" customWidth="1"/>
    <col min="12011" max="12011" width="0" style="6" hidden="1" customWidth="1"/>
    <col min="12012" max="12012" width="19.85546875" style="6" bestFit="1" customWidth="1"/>
    <col min="12013" max="12013" width="7.85546875" style="6" customWidth="1"/>
    <col min="12014" max="12014" width="5.85546875" style="6" customWidth="1"/>
    <col min="12015" max="12015" width="7.140625" style="6" customWidth="1"/>
    <col min="12016" max="12016" width="8" style="6" customWidth="1"/>
    <col min="12017" max="12017" width="9.140625" style="6"/>
    <col min="12018" max="12018" width="6.140625" style="6" customWidth="1"/>
    <col min="12019" max="12021" width="8.140625" style="6" customWidth="1"/>
    <col min="12022" max="12022" width="9.140625" style="6"/>
    <col min="12023" max="12026" width="10.5703125" style="6" bestFit="1" customWidth="1"/>
    <col min="12027" max="12030" width="10.85546875" style="6" customWidth="1"/>
    <col min="12031" max="12262" width="9.140625" style="6"/>
    <col min="12263" max="12264" width="1.140625" style="6" customWidth="1"/>
    <col min="12265" max="12265" width="36.28515625" style="6" customWidth="1"/>
    <col min="12266" max="12266" width="9" style="6" customWidth="1"/>
    <col min="12267" max="12267" width="0" style="6" hidden="1" customWidth="1"/>
    <col min="12268" max="12268" width="19.85546875" style="6" bestFit="1" customWidth="1"/>
    <col min="12269" max="12269" width="7.85546875" style="6" customWidth="1"/>
    <col min="12270" max="12270" width="5.85546875" style="6" customWidth="1"/>
    <col min="12271" max="12271" width="7.140625" style="6" customWidth="1"/>
    <col min="12272" max="12272" width="8" style="6" customWidth="1"/>
    <col min="12273" max="12273" width="9.140625" style="6"/>
    <col min="12274" max="12274" width="6.140625" style="6" customWidth="1"/>
    <col min="12275" max="12277" width="8.140625" style="6" customWidth="1"/>
    <col min="12278" max="12278" width="9.140625" style="6"/>
    <col min="12279" max="12282" width="10.5703125" style="6" bestFit="1" customWidth="1"/>
    <col min="12283" max="12286" width="10.85546875" style="6" customWidth="1"/>
    <col min="12287" max="12518" width="9.140625" style="6"/>
    <col min="12519" max="12520" width="1.140625" style="6" customWidth="1"/>
    <col min="12521" max="12521" width="36.28515625" style="6" customWidth="1"/>
    <col min="12522" max="12522" width="9" style="6" customWidth="1"/>
    <col min="12523" max="12523" width="0" style="6" hidden="1" customWidth="1"/>
    <col min="12524" max="12524" width="19.85546875" style="6" bestFit="1" customWidth="1"/>
    <col min="12525" max="12525" width="7.85546875" style="6" customWidth="1"/>
    <col min="12526" max="12526" width="5.85546875" style="6" customWidth="1"/>
    <col min="12527" max="12527" width="7.140625" style="6" customWidth="1"/>
    <col min="12528" max="12528" width="8" style="6" customWidth="1"/>
    <col min="12529" max="12529" width="9.140625" style="6"/>
    <col min="12530" max="12530" width="6.140625" style="6" customWidth="1"/>
    <col min="12531" max="12533" width="8.140625" style="6" customWidth="1"/>
    <col min="12534" max="12534" width="9.140625" style="6"/>
    <col min="12535" max="12538" width="10.5703125" style="6" bestFit="1" customWidth="1"/>
    <col min="12539" max="12542" width="10.85546875" style="6" customWidth="1"/>
    <col min="12543" max="12774" width="9.140625" style="6"/>
    <col min="12775" max="12776" width="1.140625" style="6" customWidth="1"/>
    <col min="12777" max="12777" width="36.28515625" style="6" customWidth="1"/>
    <col min="12778" max="12778" width="9" style="6" customWidth="1"/>
    <col min="12779" max="12779" width="0" style="6" hidden="1" customWidth="1"/>
    <col min="12780" max="12780" width="19.85546875" style="6" bestFit="1" customWidth="1"/>
    <col min="12781" max="12781" width="7.85546875" style="6" customWidth="1"/>
    <col min="12782" max="12782" width="5.85546875" style="6" customWidth="1"/>
    <col min="12783" max="12783" width="7.140625" style="6" customWidth="1"/>
    <col min="12784" max="12784" width="8" style="6" customWidth="1"/>
    <col min="12785" max="12785" width="9.140625" style="6"/>
    <col min="12786" max="12786" width="6.140625" style="6" customWidth="1"/>
    <col min="12787" max="12789" width="8.140625" style="6" customWidth="1"/>
    <col min="12790" max="12790" width="9.140625" style="6"/>
    <col min="12791" max="12794" width="10.5703125" style="6" bestFit="1" customWidth="1"/>
    <col min="12795" max="12798" width="10.85546875" style="6" customWidth="1"/>
    <col min="12799" max="13030" width="9.140625" style="6"/>
    <col min="13031" max="13032" width="1.140625" style="6" customWidth="1"/>
    <col min="13033" max="13033" width="36.28515625" style="6" customWidth="1"/>
    <col min="13034" max="13034" width="9" style="6" customWidth="1"/>
    <col min="13035" max="13035" width="0" style="6" hidden="1" customWidth="1"/>
    <col min="13036" max="13036" width="19.85546875" style="6" bestFit="1" customWidth="1"/>
    <col min="13037" max="13037" width="7.85546875" style="6" customWidth="1"/>
    <col min="13038" max="13038" width="5.85546875" style="6" customWidth="1"/>
    <col min="13039" max="13039" width="7.140625" style="6" customWidth="1"/>
    <col min="13040" max="13040" width="8" style="6" customWidth="1"/>
    <col min="13041" max="13041" width="9.140625" style="6"/>
    <col min="13042" max="13042" width="6.140625" style="6" customWidth="1"/>
    <col min="13043" max="13045" width="8.140625" style="6" customWidth="1"/>
    <col min="13046" max="13046" width="9.140625" style="6"/>
    <col min="13047" max="13050" width="10.5703125" style="6" bestFit="1" customWidth="1"/>
    <col min="13051" max="13054" width="10.85546875" style="6" customWidth="1"/>
    <col min="13055" max="13286" width="9.140625" style="6"/>
    <col min="13287" max="13288" width="1.140625" style="6" customWidth="1"/>
    <col min="13289" max="13289" width="36.28515625" style="6" customWidth="1"/>
    <col min="13290" max="13290" width="9" style="6" customWidth="1"/>
    <col min="13291" max="13291" width="0" style="6" hidden="1" customWidth="1"/>
    <col min="13292" max="13292" width="19.85546875" style="6" bestFit="1" customWidth="1"/>
    <col min="13293" max="13293" width="7.85546875" style="6" customWidth="1"/>
    <col min="13294" max="13294" width="5.85546875" style="6" customWidth="1"/>
    <col min="13295" max="13295" width="7.140625" style="6" customWidth="1"/>
    <col min="13296" max="13296" width="8" style="6" customWidth="1"/>
    <col min="13297" max="13297" width="9.140625" style="6"/>
    <col min="13298" max="13298" width="6.140625" style="6" customWidth="1"/>
    <col min="13299" max="13301" width="8.140625" style="6" customWidth="1"/>
    <col min="13302" max="13302" width="9.140625" style="6"/>
    <col min="13303" max="13306" width="10.5703125" style="6" bestFit="1" customWidth="1"/>
    <col min="13307" max="13310" width="10.85546875" style="6" customWidth="1"/>
    <col min="13311" max="13542" width="9.140625" style="6"/>
    <col min="13543" max="13544" width="1.140625" style="6" customWidth="1"/>
    <col min="13545" max="13545" width="36.28515625" style="6" customWidth="1"/>
    <col min="13546" max="13546" width="9" style="6" customWidth="1"/>
    <col min="13547" max="13547" width="0" style="6" hidden="1" customWidth="1"/>
    <col min="13548" max="13548" width="19.85546875" style="6" bestFit="1" customWidth="1"/>
    <col min="13549" max="13549" width="7.85546875" style="6" customWidth="1"/>
    <col min="13550" max="13550" width="5.85546875" style="6" customWidth="1"/>
    <col min="13551" max="13551" width="7.140625" style="6" customWidth="1"/>
    <col min="13552" max="13552" width="8" style="6" customWidth="1"/>
    <col min="13553" max="13553" width="9.140625" style="6"/>
    <col min="13554" max="13554" width="6.140625" style="6" customWidth="1"/>
    <col min="13555" max="13557" width="8.140625" style="6" customWidth="1"/>
    <col min="13558" max="13558" width="9.140625" style="6"/>
    <col min="13559" max="13562" width="10.5703125" style="6" bestFit="1" customWidth="1"/>
    <col min="13563" max="13566" width="10.85546875" style="6" customWidth="1"/>
    <col min="13567" max="13798" width="9.140625" style="6"/>
    <col min="13799" max="13800" width="1.140625" style="6" customWidth="1"/>
    <col min="13801" max="13801" width="36.28515625" style="6" customWidth="1"/>
    <col min="13802" max="13802" width="9" style="6" customWidth="1"/>
    <col min="13803" max="13803" width="0" style="6" hidden="1" customWidth="1"/>
    <col min="13804" max="13804" width="19.85546875" style="6" bestFit="1" customWidth="1"/>
    <col min="13805" max="13805" width="7.85546875" style="6" customWidth="1"/>
    <col min="13806" max="13806" width="5.85546875" style="6" customWidth="1"/>
    <col min="13807" max="13807" width="7.140625" style="6" customWidth="1"/>
    <col min="13808" max="13808" width="8" style="6" customWidth="1"/>
    <col min="13809" max="13809" width="9.140625" style="6"/>
    <col min="13810" max="13810" width="6.140625" style="6" customWidth="1"/>
    <col min="13811" max="13813" width="8.140625" style="6" customWidth="1"/>
    <col min="13814" max="13814" width="9.140625" style="6"/>
    <col min="13815" max="13818" width="10.5703125" style="6" bestFit="1" customWidth="1"/>
    <col min="13819" max="13822" width="10.85546875" style="6" customWidth="1"/>
    <col min="13823" max="14054" width="9.140625" style="6"/>
    <col min="14055" max="14056" width="1.140625" style="6" customWidth="1"/>
    <col min="14057" max="14057" width="36.28515625" style="6" customWidth="1"/>
    <col min="14058" max="14058" width="9" style="6" customWidth="1"/>
    <col min="14059" max="14059" width="0" style="6" hidden="1" customWidth="1"/>
    <col min="14060" max="14060" width="19.85546875" style="6" bestFit="1" customWidth="1"/>
    <col min="14061" max="14061" width="7.85546875" style="6" customWidth="1"/>
    <col min="14062" max="14062" width="5.85546875" style="6" customWidth="1"/>
    <col min="14063" max="14063" width="7.140625" style="6" customWidth="1"/>
    <col min="14064" max="14064" width="8" style="6" customWidth="1"/>
    <col min="14065" max="14065" width="9.140625" style="6"/>
    <col min="14066" max="14066" width="6.140625" style="6" customWidth="1"/>
    <col min="14067" max="14069" width="8.140625" style="6" customWidth="1"/>
    <col min="14070" max="14070" width="9.140625" style="6"/>
    <col min="14071" max="14074" width="10.5703125" style="6" bestFit="1" customWidth="1"/>
    <col min="14075" max="14078" width="10.85546875" style="6" customWidth="1"/>
    <col min="14079" max="14310" width="9.140625" style="6"/>
    <col min="14311" max="14312" width="1.140625" style="6" customWidth="1"/>
    <col min="14313" max="14313" width="36.28515625" style="6" customWidth="1"/>
    <col min="14314" max="14314" width="9" style="6" customWidth="1"/>
    <col min="14315" max="14315" width="0" style="6" hidden="1" customWidth="1"/>
    <col min="14316" max="14316" width="19.85546875" style="6" bestFit="1" customWidth="1"/>
    <col min="14317" max="14317" width="7.85546875" style="6" customWidth="1"/>
    <col min="14318" max="14318" width="5.85546875" style="6" customWidth="1"/>
    <col min="14319" max="14319" width="7.140625" style="6" customWidth="1"/>
    <col min="14320" max="14320" width="8" style="6" customWidth="1"/>
    <col min="14321" max="14321" width="9.140625" style="6"/>
    <col min="14322" max="14322" width="6.140625" style="6" customWidth="1"/>
    <col min="14323" max="14325" width="8.140625" style="6" customWidth="1"/>
    <col min="14326" max="14326" width="9.140625" style="6"/>
    <col min="14327" max="14330" width="10.5703125" style="6" bestFit="1" customWidth="1"/>
    <col min="14331" max="14334" width="10.85546875" style="6" customWidth="1"/>
    <col min="14335" max="14566" width="9.140625" style="6"/>
    <col min="14567" max="14568" width="1.140625" style="6" customWidth="1"/>
    <col min="14569" max="14569" width="36.28515625" style="6" customWidth="1"/>
    <col min="14570" max="14570" width="9" style="6" customWidth="1"/>
    <col min="14571" max="14571" width="0" style="6" hidden="1" customWidth="1"/>
    <col min="14572" max="14572" width="19.85546875" style="6" bestFit="1" customWidth="1"/>
    <col min="14573" max="14573" width="7.85546875" style="6" customWidth="1"/>
    <col min="14574" max="14574" width="5.85546875" style="6" customWidth="1"/>
    <col min="14575" max="14575" width="7.140625" style="6" customWidth="1"/>
    <col min="14576" max="14576" width="8" style="6" customWidth="1"/>
    <col min="14577" max="14577" width="9.140625" style="6"/>
    <col min="14578" max="14578" width="6.140625" style="6" customWidth="1"/>
    <col min="14579" max="14581" width="8.140625" style="6" customWidth="1"/>
    <col min="14582" max="14582" width="9.140625" style="6"/>
    <col min="14583" max="14586" width="10.5703125" style="6" bestFit="1" customWidth="1"/>
    <col min="14587" max="14590" width="10.85546875" style="6" customWidth="1"/>
    <col min="14591" max="14822" width="9.140625" style="6"/>
    <col min="14823" max="14824" width="1.140625" style="6" customWidth="1"/>
    <col min="14825" max="14825" width="36.28515625" style="6" customWidth="1"/>
    <col min="14826" max="14826" width="9" style="6" customWidth="1"/>
    <col min="14827" max="14827" width="0" style="6" hidden="1" customWidth="1"/>
    <col min="14828" max="14828" width="19.85546875" style="6" bestFit="1" customWidth="1"/>
    <col min="14829" max="14829" width="7.85546875" style="6" customWidth="1"/>
    <col min="14830" max="14830" width="5.85546875" style="6" customWidth="1"/>
    <col min="14831" max="14831" width="7.140625" style="6" customWidth="1"/>
    <col min="14832" max="14832" width="8" style="6" customWidth="1"/>
    <col min="14833" max="14833" width="9.140625" style="6"/>
    <col min="14834" max="14834" width="6.140625" style="6" customWidth="1"/>
    <col min="14835" max="14837" width="8.140625" style="6" customWidth="1"/>
    <col min="14838" max="14838" width="9.140625" style="6"/>
    <col min="14839" max="14842" width="10.5703125" style="6" bestFit="1" customWidth="1"/>
    <col min="14843" max="14846" width="10.85546875" style="6" customWidth="1"/>
    <col min="14847" max="15078" width="9.140625" style="6"/>
    <col min="15079" max="15080" width="1.140625" style="6" customWidth="1"/>
    <col min="15081" max="15081" width="36.28515625" style="6" customWidth="1"/>
    <col min="15082" max="15082" width="9" style="6" customWidth="1"/>
    <col min="15083" max="15083" width="0" style="6" hidden="1" customWidth="1"/>
    <col min="15084" max="15084" width="19.85546875" style="6" bestFit="1" customWidth="1"/>
    <col min="15085" max="15085" width="7.85546875" style="6" customWidth="1"/>
    <col min="15086" max="15086" width="5.85546875" style="6" customWidth="1"/>
    <col min="15087" max="15087" width="7.140625" style="6" customWidth="1"/>
    <col min="15088" max="15088" width="8" style="6" customWidth="1"/>
    <col min="15089" max="15089" width="9.140625" style="6"/>
    <col min="15090" max="15090" width="6.140625" style="6" customWidth="1"/>
    <col min="15091" max="15093" width="8.140625" style="6" customWidth="1"/>
    <col min="15094" max="15094" width="9.140625" style="6"/>
    <col min="15095" max="15098" width="10.5703125" style="6" bestFit="1" customWidth="1"/>
    <col min="15099" max="15102" width="10.85546875" style="6" customWidth="1"/>
    <col min="15103" max="15334" width="9.140625" style="6"/>
    <col min="15335" max="15336" width="1.140625" style="6" customWidth="1"/>
    <col min="15337" max="15337" width="36.28515625" style="6" customWidth="1"/>
    <col min="15338" max="15338" width="9" style="6" customWidth="1"/>
    <col min="15339" max="15339" width="0" style="6" hidden="1" customWidth="1"/>
    <col min="15340" max="15340" width="19.85546875" style="6" bestFit="1" customWidth="1"/>
    <col min="15341" max="15341" width="7.85546875" style="6" customWidth="1"/>
    <col min="15342" max="15342" width="5.85546875" style="6" customWidth="1"/>
    <col min="15343" max="15343" width="7.140625" style="6" customWidth="1"/>
    <col min="15344" max="15344" width="8" style="6" customWidth="1"/>
    <col min="15345" max="15345" width="9.140625" style="6"/>
    <col min="15346" max="15346" width="6.140625" style="6" customWidth="1"/>
    <col min="15347" max="15349" width="8.140625" style="6" customWidth="1"/>
    <col min="15350" max="15350" width="9.140625" style="6"/>
    <col min="15351" max="15354" width="10.5703125" style="6" bestFit="1" customWidth="1"/>
    <col min="15355" max="15358" width="10.85546875" style="6" customWidth="1"/>
    <col min="15359" max="15590" width="9.140625" style="6"/>
    <col min="15591" max="15592" width="1.140625" style="6" customWidth="1"/>
    <col min="15593" max="15593" width="36.28515625" style="6" customWidth="1"/>
    <col min="15594" max="15594" width="9" style="6" customWidth="1"/>
    <col min="15595" max="15595" width="0" style="6" hidden="1" customWidth="1"/>
    <col min="15596" max="15596" width="19.85546875" style="6" bestFit="1" customWidth="1"/>
    <col min="15597" max="15597" width="7.85546875" style="6" customWidth="1"/>
    <col min="15598" max="15598" width="5.85546875" style="6" customWidth="1"/>
    <col min="15599" max="15599" width="7.140625" style="6" customWidth="1"/>
    <col min="15600" max="15600" width="8" style="6" customWidth="1"/>
    <col min="15601" max="15601" width="9.140625" style="6"/>
    <col min="15602" max="15602" width="6.140625" style="6" customWidth="1"/>
    <col min="15603" max="15605" width="8.140625" style="6" customWidth="1"/>
    <col min="15606" max="15606" width="9.140625" style="6"/>
    <col min="15607" max="15610" width="10.5703125" style="6" bestFit="1" customWidth="1"/>
    <col min="15611" max="15614" width="10.85546875" style="6" customWidth="1"/>
    <col min="15615" max="15846" width="9.140625" style="6"/>
    <col min="15847" max="15848" width="1.140625" style="6" customWidth="1"/>
    <col min="15849" max="15849" width="36.28515625" style="6" customWidth="1"/>
    <col min="15850" max="15850" width="9" style="6" customWidth="1"/>
    <col min="15851" max="15851" width="0" style="6" hidden="1" customWidth="1"/>
    <col min="15852" max="15852" width="19.85546875" style="6" bestFit="1" customWidth="1"/>
    <col min="15853" max="15853" width="7.85546875" style="6" customWidth="1"/>
    <col min="15854" max="15854" width="5.85546875" style="6" customWidth="1"/>
    <col min="15855" max="15855" width="7.140625" style="6" customWidth="1"/>
    <col min="15856" max="15856" width="8" style="6" customWidth="1"/>
    <col min="15857" max="15857" width="9.140625" style="6"/>
    <col min="15858" max="15858" width="6.140625" style="6" customWidth="1"/>
    <col min="15859" max="15861" width="8.140625" style="6" customWidth="1"/>
    <col min="15862" max="15862" width="9.140625" style="6"/>
    <col min="15863" max="15866" width="10.5703125" style="6" bestFit="1" customWidth="1"/>
    <col min="15867" max="15870" width="10.85546875" style="6" customWidth="1"/>
    <col min="15871" max="16102" width="9.140625" style="6"/>
    <col min="16103" max="16104" width="1.140625" style="6" customWidth="1"/>
    <col min="16105" max="16105" width="36.28515625" style="6" customWidth="1"/>
    <col min="16106" max="16106" width="9" style="6" customWidth="1"/>
    <col min="16107" max="16107" width="0" style="6" hidden="1" customWidth="1"/>
    <col min="16108" max="16108" width="19.85546875" style="6" bestFit="1" customWidth="1"/>
    <col min="16109" max="16109" width="7.85546875" style="6" customWidth="1"/>
    <col min="16110" max="16110" width="5.85546875" style="6" customWidth="1"/>
    <col min="16111" max="16111" width="7.140625" style="6" customWidth="1"/>
    <col min="16112" max="16112" width="8" style="6" customWidth="1"/>
    <col min="16113" max="16113" width="9.140625" style="6"/>
    <col min="16114" max="16114" width="6.140625" style="6" customWidth="1"/>
    <col min="16115" max="16117" width="8.140625" style="6" customWidth="1"/>
    <col min="16118" max="16118" width="9.140625" style="6"/>
    <col min="16119" max="16122" width="10.5703125" style="6" bestFit="1" customWidth="1"/>
    <col min="16123" max="16126" width="10.85546875" style="6" customWidth="1"/>
    <col min="16127" max="16384" width="9.140625" style="6"/>
  </cols>
  <sheetData>
    <row r="1" spans="1:24" ht="18" customHeight="1" thickBot="1">
      <c r="A1" s="1"/>
      <c r="B1" s="1"/>
      <c r="C1" s="1"/>
      <c r="D1" s="1"/>
      <c r="E1" s="2"/>
      <c r="F1" s="1"/>
      <c r="G1" s="3"/>
      <c r="H1" s="4"/>
      <c r="I1" s="5"/>
      <c r="J1" s="3"/>
      <c r="K1" s="4"/>
      <c r="L1" s="4"/>
      <c r="M1" s="4"/>
      <c r="N1" s="5"/>
      <c r="O1" s="4"/>
      <c r="P1" s="3"/>
      <c r="Q1" s="3"/>
      <c r="R1" s="3"/>
      <c r="S1" s="411" t="s">
        <v>243</v>
      </c>
      <c r="T1" s="412"/>
      <c r="U1" s="412"/>
      <c r="V1" s="412"/>
      <c r="W1" s="413"/>
    </row>
    <row r="2" spans="1:24" ht="21" hidden="1" thickBot="1">
      <c r="A2" s="1"/>
      <c r="B2" s="405" t="s">
        <v>42</v>
      </c>
      <c r="C2" s="405"/>
      <c r="D2" s="405"/>
      <c r="E2" s="405"/>
      <c r="F2" s="405"/>
      <c r="G2" s="405"/>
      <c r="H2" s="405"/>
      <c r="I2" s="405"/>
      <c r="J2" s="405"/>
      <c r="K2" s="405"/>
      <c r="L2" s="405"/>
      <c r="M2" s="405"/>
      <c r="N2" s="405"/>
      <c r="O2" s="405"/>
      <c r="P2" s="405"/>
      <c r="Q2" s="405"/>
      <c r="R2" s="378"/>
    </row>
    <row r="3" spans="1:24" s="13" customFormat="1" ht="69.75" customHeight="1" thickBot="1">
      <c r="A3" s="7"/>
      <c r="B3" s="399" t="s">
        <v>43</v>
      </c>
      <c r="C3" s="400"/>
      <c r="D3" s="400"/>
      <c r="E3" s="8" t="s">
        <v>44</v>
      </c>
      <c r="F3" s="376" t="s">
        <v>45</v>
      </c>
      <c r="G3" s="376" t="s">
        <v>46</v>
      </c>
      <c r="H3" s="9" t="s">
        <v>229</v>
      </c>
      <c r="I3" s="10" t="s">
        <v>230</v>
      </c>
      <c r="J3" s="376" t="s">
        <v>231</v>
      </c>
      <c r="K3" s="9" t="s">
        <v>232</v>
      </c>
      <c r="L3" s="9" t="s">
        <v>233</v>
      </c>
      <c r="M3" s="9" t="s">
        <v>234</v>
      </c>
      <c r="N3" s="10" t="s">
        <v>235</v>
      </c>
      <c r="O3" s="9" t="s">
        <v>236</v>
      </c>
      <c r="P3" s="376" t="s">
        <v>237</v>
      </c>
      <c r="Q3" s="11" t="s">
        <v>238</v>
      </c>
      <c r="R3" s="264"/>
      <c r="S3" s="118" t="s">
        <v>244</v>
      </c>
      <c r="T3" s="289" t="s">
        <v>245</v>
      </c>
      <c r="U3" s="289" t="s">
        <v>246</v>
      </c>
      <c r="V3" s="120" t="s">
        <v>247</v>
      </c>
      <c r="W3" s="120" t="s">
        <v>14</v>
      </c>
    </row>
    <row r="4" spans="1:24" s="13" customFormat="1" ht="15" customHeight="1">
      <c r="A4" s="7"/>
      <c r="B4" s="284"/>
      <c r="C4" s="285"/>
      <c r="D4" s="283"/>
      <c r="E4" s="217"/>
      <c r="F4" s="216"/>
      <c r="G4" s="216"/>
      <c r="H4" s="14"/>
      <c r="I4" s="218"/>
      <c r="J4" s="216"/>
      <c r="K4" s="14"/>
      <c r="L4" s="14"/>
      <c r="M4" s="14"/>
      <c r="N4" s="218"/>
      <c r="O4" s="219"/>
      <c r="P4" s="14"/>
      <c r="Q4" s="15"/>
      <c r="R4" s="272"/>
      <c r="S4" s="290">
        <v>1632</v>
      </c>
      <c r="T4" s="291">
        <v>703</v>
      </c>
      <c r="U4" s="291">
        <v>1954</v>
      </c>
      <c r="V4" s="292">
        <v>1365</v>
      </c>
      <c r="W4" s="292">
        <v>1412</v>
      </c>
    </row>
    <row r="5" spans="1:24" s="13" customFormat="1" ht="15" customHeight="1" thickBot="1">
      <c r="A5" s="7"/>
      <c r="B5" s="284"/>
      <c r="C5" s="285"/>
      <c r="D5" s="283"/>
      <c r="E5" s="217"/>
      <c r="F5" s="216"/>
      <c r="G5" s="216"/>
      <c r="H5" s="14"/>
      <c r="I5" s="218"/>
      <c r="J5" s="216"/>
      <c r="K5" s="14"/>
      <c r="L5" s="14"/>
      <c r="M5" s="14"/>
      <c r="N5" s="218"/>
      <c r="O5" s="219"/>
      <c r="P5" s="14"/>
      <c r="Q5" s="15"/>
      <c r="R5" s="272"/>
      <c r="S5" s="302">
        <v>1632</v>
      </c>
      <c r="T5" s="303">
        <v>703</v>
      </c>
      <c r="U5" s="303">
        <v>1954</v>
      </c>
      <c r="V5" s="304">
        <v>0</v>
      </c>
      <c r="W5" s="303">
        <v>1412</v>
      </c>
      <c r="X5" s="13" t="s">
        <v>312</v>
      </c>
    </row>
    <row r="6" spans="1:24">
      <c r="A6" s="1"/>
      <c r="B6" s="195" t="s">
        <v>47</v>
      </c>
      <c r="C6" s="286"/>
      <c r="D6" s="286"/>
      <c r="E6" s="86"/>
      <c r="F6" s="87"/>
      <c r="G6" s="88"/>
      <c r="H6" s="89"/>
      <c r="I6" s="90"/>
      <c r="J6" s="91"/>
      <c r="K6" s="92"/>
      <c r="L6" s="92"/>
      <c r="M6" s="93"/>
      <c r="N6" s="90"/>
      <c r="O6" s="94"/>
      <c r="P6" s="91"/>
      <c r="Q6" s="287"/>
      <c r="R6" s="3"/>
      <c r="S6" s="311">
        <f t="shared" ref="S6:W12" si="0">S$5*$Q6</f>
        <v>0</v>
      </c>
      <c r="T6" s="312">
        <f t="shared" si="0"/>
        <v>0</v>
      </c>
      <c r="U6" s="312">
        <f t="shared" si="0"/>
        <v>0</v>
      </c>
      <c r="V6" s="312">
        <f>V$5*$Q6</f>
        <v>0</v>
      </c>
      <c r="W6" s="312">
        <f t="shared" si="0"/>
        <v>0</v>
      </c>
    </row>
    <row r="7" spans="1:24" ht="13.5" thickBot="1">
      <c r="A7" s="1"/>
      <c r="B7" s="29"/>
      <c r="C7" s="30"/>
      <c r="D7" s="31" t="s">
        <v>250</v>
      </c>
      <c r="E7" s="32" t="s">
        <v>49</v>
      </c>
      <c r="F7" s="33" t="s">
        <v>50</v>
      </c>
      <c r="G7" s="34" t="s">
        <v>57</v>
      </c>
      <c r="H7" s="35">
        <v>1.87</v>
      </c>
      <c r="I7" s="36"/>
      <c r="J7" s="37"/>
      <c r="K7" s="38">
        <v>1.87</v>
      </c>
      <c r="L7" s="38">
        <v>14.65</v>
      </c>
      <c r="M7" s="39">
        <v>10.02</v>
      </c>
      <c r="N7" s="36">
        <v>0.5</v>
      </c>
      <c r="O7" s="40">
        <v>7.32</v>
      </c>
      <c r="P7" s="38">
        <v>6</v>
      </c>
      <c r="Q7" s="41">
        <v>11.22</v>
      </c>
      <c r="R7" s="4"/>
      <c r="S7" s="307">
        <f t="shared" si="0"/>
        <v>18311.04</v>
      </c>
      <c r="T7" s="305">
        <f t="shared" si="0"/>
        <v>7887.6600000000008</v>
      </c>
      <c r="U7" s="305">
        <f t="shared" si="0"/>
        <v>21923.88</v>
      </c>
      <c r="V7" s="305">
        <f>V$5*$Q7</f>
        <v>0</v>
      </c>
      <c r="W7" s="305">
        <f t="shared" si="0"/>
        <v>15842.640000000001</v>
      </c>
    </row>
    <row r="8" spans="1:24">
      <c r="A8" s="1"/>
      <c r="B8" s="83" t="s">
        <v>52</v>
      </c>
      <c r="C8" s="84"/>
      <c r="D8" s="85"/>
      <c r="E8" s="86"/>
      <c r="F8" s="87"/>
      <c r="G8" s="88"/>
      <c r="H8" s="89"/>
      <c r="I8" s="90"/>
      <c r="J8" s="91"/>
      <c r="K8" s="92"/>
      <c r="L8" s="92"/>
      <c r="M8" s="93"/>
      <c r="N8" s="90"/>
      <c r="O8" s="94"/>
      <c r="P8" s="92"/>
      <c r="Q8" s="99"/>
      <c r="R8" s="4"/>
      <c r="S8" s="309">
        <f t="shared" si="0"/>
        <v>0</v>
      </c>
      <c r="T8" s="310">
        <f t="shared" si="0"/>
        <v>0</v>
      </c>
      <c r="U8" s="310">
        <f t="shared" si="0"/>
        <v>0</v>
      </c>
      <c r="V8" s="310">
        <f t="shared" ref="V8:V12" si="1">V$5*$Q8</f>
        <v>0</v>
      </c>
      <c r="W8" s="310">
        <f t="shared" si="0"/>
        <v>0</v>
      </c>
    </row>
    <row r="9" spans="1:24">
      <c r="A9" s="1"/>
      <c r="B9" s="273"/>
      <c r="C9" s="54"/>
      <c r="D9" s="55" t="s">
        <v>54</v>
      </c>
      <c r="E9" s="18" t="s">
        <v>55</v>
      </c>
      <c r="F9" s="19" t="s">
        <v>56</v>
      </c>
      <c r="G9" s="20" t="s">
        <v>57</v>
      </c>
      <c r="H9" s="21">
        <v>0.65</v>
      </c>
      <c r="I9" s="22"/>
      <c r="J9" s="23"/>
      <c r="K9" s="24">
        <v>0.65</v>
      </c>
      <c r="L9" s="24">
        <v>14.65</v>
      </c>
      <c r="M9" s="25">
        <v>10.02</v>
      </c>
      <c r="N9" s="22">
        <v>0.5</v>
      </c>
      <c r="O9" s="26">
        <v>7.33</v>
      </c>
      <c r="P9" s="24">
        <v>6</v>
      </c>
      <c r="Q9" s="56">
        <v>3.9</v>
      </c>
      <c r="R9" s="4"/>
      <c r="S9" s="308">
        <f t="shared" si="0"/>
        <v>6364.8</v>
      </c>
      <c r="T9" s="306">
        <f t="shared" si="0"/>
        <v>2741.7</v>
      </c>
      <c r="U9" s="306">
        <f t="shared" si="0"/>
        <v>7620.5999999999995</v>
      </c>
      <c r="V9" s="306">
        <f t="shared" si="1"/>
        <v>0</v>
      </c>
      <c r="W9" s="306">
        <f t="shared" si="0"/>
        <v>5506.8</v>
      </c>
    </row>
    <row r="10" spans="1:24">
      <c r="A10" s="1"/>
      <c r="B10" s="274"/>
      <c r="C10" s="57"/>
      <c r="D10" s="58" t="s">
        <v>254</v>
      </c>
      <c r="E10" s="59" t="s">
        <v>255</v>
      </c>
      <c r="F10" s="60" t="s">
        <v>256</v>
      </c>
      <c r="G10" s="61" t="s">
        <v>57</v>
      </c>
      <c r="H10" s="62">
        <v>0.34</v>
      </c>
      <c r="I10" s="63"/>
      <c r="J10" s="64"/>
      <c r="K10" s="65">
        <v>0.34</v>
      </c>
      <c r="L10" s="65">
        <v>14.65</v>
      </c>
      <c r="M10" s="66">
        <v>10.02</v>
      </c>
      <c r="N10" s="63">
        <v>0.5</v>
      </c>
      <c r="O10" s="67">
        <v>7.33</v>
      </c>
      <c r="P10" s="65">
        <v>6</v>
      </c>
      <c r="Q10" s="68">
        <v>2.04</v>
      </c>
      <c r="R10" s="4"/>
      <c r="S10" s="308">
        <f t="shared" si="0"/>
        <v>3329.28</v>
      </c>
      <c r="T10" s="306">
        <f t="shared" si="0"/>
        <v>1434.1200000000001</v>
      </c>
      <c r="U10" s="306">
        <f t="shared" si="0"/>
        <v>3986.16</v>
      </c>
      <c r="V10" s="306">
        <f t="shared" si="1"/>
        <v>0</v>
      </c>
      <c r="W10" s="306">
        <f t="shared" si="0"/>
        <v>2880.48</v>
      </c>
    </row>
    <row r="11" spans="1:24">
      <c r="A11" s="1"/>
      <c r="B11" s="274"/>
      <c r="C11" s="57"/>
      <c r="D11" s="58" t="s">
        <v>58</v>
      </c>
      <c r="E11" s="59" t="s">
        <v>59</v>
      </c>
      <c r="F11" s="60" t="s">
        <v>60</v>
      </c>
      <c r="G11" s="61" t="s">
        <v>57</v>
      </c>
      <c r="H11" s="62">
        <v>0.18</v>
      </c>
      <c r="I11" s="63"/>
      <c r="J11" s="64"/>
      <c r="K11" s="65">
        <v>0.18</v>
      </c>
      <c r="L11" s="65">
        <v>14.65</v>
      </c>
      <c r="M11" s="66">
        <v>10.83</v>
      </c>
      <c r="N11" s="63">
        <v>0.5</v>
      </c>
      <c r="O11" s="67">
        <v>7.33</v>
      </c>
      <c r="P11" s="65">
        <v>6</v>
      </c>
      <c r="Q11" s="68">
        <v>1.08</v>
      </c>
      <c r="R11" s="4"/>
      <c r="S11" s="308">
        <f t="shared" si="0"/>
        <v>1762.5600000000002</v>
      </c>
      <c r="T11" s="306">
        <f t="shared" si="0"/>
        <v>759.24</v>
      </c>
      <c r="U11" s="306">
        <f t="shared" si="0"/>
        <v>2110.3200000000002</v>
      </c>
      <c r="V11" s="306">
        <f t="shared" si="1"/>
        <v>0</v>
      </c>
      <c r="W11" s="306">
        <f t="shared" si="0"/>
        <v>1524.96</v>
      </c>
    </row>
    <row r="12" spans="1:24" ht="13.5" thickBot="1">
      <c r="A12" s="1"/>
      <c r="B12" s="29"/>
      <c r="C12" s="30"/>
      <c r="D12" s="31" t="s">
        <v>257</v>
      </c>
      <c r="E12" s="32" t="s">
        <v>258</v>
      </c>
      <c r="F12" s="33" t="s">
        <v>259</v>
      </c>
      <c r="G12" s="34" t="s">
        <v>57</v>
      </c>
      <c r="H12" s="35">
        <v>0.15</v>
      </c>
      <c r="I12" s="36"/>
      <c r="J12" s="37"/>
      <c r="K12" s="38">
        <v>0.15</v>
      </c>
      <c r="L12" s="38">
        <v>14.65</v>
      </c>
      <c r="M12" s="39">
        <v>10.83</v>
      </c>
      <c r="N12" s="36">
        <v>0.5</v>
      </c>
      <c r="O12" s="40">
        <v>7.33</v>
      </c>
      <c r="P12" s="38">
        <v>6</v>
      </c>
      <c r="Q12" s="41">
        <v>0.9</v>
      </c>
      <c r="R12" s="4"/>
      <c r="S12" s="307">
        <f t="shared" si="0"/>
        <v>1468.8</v>
      </c>
      <c r="T12" s="305">
        <f t="shared" si="0"/>
        <v>632.70000000000005</v>
      </c>
      <c r="U12" s="305">
        <f t="shared" si="0"/>
        <v>1758.6000000000001</v>
      </c>
      <c r="V12" s="305">
        <f t="shared" si="1"/>
        <v>0</v>
      </c>
      <c r="W12" s="305">
        <f t="shared" si="0"/>
        <v>1270.8</v>
      </c>
    </row>
    <row r="13" spans="1:24">
      <c r="A13" s="1"/>
      <c r="B13" s="69" t="s">
        <v>61</v>
      </c>
      <c r="C13" s="54"/>
      <c r="D13" s="55"/>
      <c r="E13" s="18"/>
      <c r="F13" s="19"/>
      <c r="G13" s="20"/>
      <c r="H13" s="21"/>
      <c r="I13" s="22"/>
      <c r="J13" s="23"/>
      <c r="K13" s="24"/>
      <c r="L13" s="24"/>
      <c r="M13" s="25"/>
      <c r="N13" s="22"/>
      <c r="O13" s="26"/>
      <c r="P13" s="24"/>
      <c r="Q13" s="56"/>
      <c r="R13" s="4"/>
      <c r="S13" s="293">
        <f t="shared" ref="S13:W70" si="2">S$4*$Q13</f>
        <v>0</v>
      </c>
      <c r="T13" s="294">
        <f t="shared" ref="T13:W21" si="3">T$4*$Q13</f>
        <v>0</v>
      </c>
      <c r="U13" s="294">
        <f t="shared" si="3"/>
        <v>0</v>
      </c>
      <c r="V13" s="295">
        <f t="shared" si="3"/>
        <v>0</v>
      </c>
      <c r="W13" s="295">
        <f t="shared" si="3"/>
        <v>0</v>
      </c>
    </row>
    <row r="14" spans="1:24">
      <c r="A14" s="1"/>
      <c r="B14" s="273"/>
      <c r="C14" s="54"/>
      <c r="D14" s="55" t="s">
        <v>62</v>
      </c>
      <c r="E14" s="18" t="s">
        <v>63</v>
      </c>
      <c r="F14" s="19" t="s">
        <v>64</v>
      </c>
      <c r="G14" s="20" t="s">
        <v>65</v>
      </c>
      <c r="H14" s="21">
        <v>0.94</v>
      </c>
      <c r="I14" s="22"/>
      <c r="J14" s="23"/>
      <c r="K14" s="24">
        <v>0.94</v>
      </c>
      <c r="L14" s="24">
        <v>9.7899999999999991</v>
      </c>
      <c r="M14" s="25">
        <v>17.21</v>
      </c>
      <c r="N14" s="22">
        <v>0.5</v>
      </c>
      <c r="O14" s="26">
        <v>4.9000000000000004</v>
      </c>
      <c r="P14" s="65">
        <v>4.9000000000000004</v>
      </c>
      <c r="Q14" s="68">
        <v>4.6100000000000003</v>
      </c>
      <c r="R14" s="4"/>
      <c r="S14" s="299">
        <f t="shared" si="2"/>
        <v>7523.52</v>
      </c>
      <c r="T14" s="300">
        <f t="shared" si="3"/>
        <v>3240.8300000000004</v>
      </c>
      <c r="U14" s="300">
        <f t="shared" si="3"/>
        <v>9007.94</v>
      </c>
      <c r="V14" s="301">
        <f t="shared" si="3"/>
        <v>6292.6500000000005</v>
      </c>
      <c r="W14" s="301">
        <f t="shared" si="3"/>
        <v>6509.3200000000006</v>
      </c>
    </row>
    <row r="15" spans="1:24">
      <c r="A15" s="1"/>
      <c r="B15" s="274"/>
      <c r="C15" s="57"/>
      <c r="D15" s="58" t="s">
        <v>66</v>
      </c>
      <c r="E15" s="59" t="s">
        <v>67</v>
      </c>
      <c r="F15" s="60" t="s">
        <v>68</v>
      </c>
      <c r="G15" s="61" t="s">
        <v>65</v>
      </c>
      <c r="H15" s="62">
        <v>0.51</v>
      </c>
      <c r="I15" s="63"/>
      <c r="J15" s="64"/>
      <c r="K15" s="65">
        <v>0.51</v>
      </c>
      <c r="L15" s="65">
        <v>9.7899999999999991</v>
      </c>
      <c r="M15" s="66">
        <v>17.21</v>
      </c>
      <c r="N15" s="63">
        <v>0.5</v>
      </c>
      <c r="O15" s="67">
        <v>4.9000000000000004</v>
      </c>
      <c r="P15" s="65">
        <v>4.9000000000000004</v>
      </c>
      <c r="Q15" s="68">
        <v>2.5</v>
      </c>
      <c r="R15" s="4"/>
      <c r="S15" s="299">
        <f t="shared" si="2"/>
        <v>4080</v>
      </c>
      <c r="T15" s="300">
        <f t="shared" si="3"/>
        <v>1757.5</v>
      </c>
      <c r="U15" s="300">
        <f t="shared" si="3"/>
        <v>4885</v>
      </c>
      <c r="V15" s="301">
        <f t="shared" si="3"/>
        <v>3412.5</v>
      </c>
      <c r="W15" s="301">
        <f t="shared" si="3"/>
        <v>3530</v>
      </c>
    </row>
    <row r="16" spans="1:24">
      <c r="A16" s="1"/>
      <c r="B16" s="274"/>
      <c r="C16" s="57"/>
      <c r="D16" s="58" t="s">
        <v>69</v>
      </c>
      <c r="E16" s="59" t="s">
        <v>70</v>
      </c>
      <c r="F16" s="60" t="s">
        <v>71</v>
      </c>
      <c r="G16" s="61" t="s">
        <v>65</v>
      </c>
      <c r="H16" s="62">
        <v>0.36</v>
      </c>
      <c r="I16" s="63"/>
      <c r="J16" s="64"/>
      <c r="K16" s="65">
        <v>0.36</v>
      </c>
      <c r="L16" s="65">
        <v>9.7899999999999991</v>
      </c>
      <c r="M16" s="66">
        <v>17.21</v>
      </c>
      <c r="N16" s="63">
        <v>0.5</v>
      </c>
      <c r="O16" s="67">
        <v>4.9000000000000004</v>
      </c>
      <c r="P16" s="65">
        <v>4.9000000000000004</v>
      </c>
      <c r="Q16" s="68">
        <v>1.76</v>
      </c>
      <c r="R16" s="4"/>
      <c r="S16" s="299">
        <f t="shared" si="2"/>
        <v>2872.32</v>
      </c>
      <c r="T16" s="300">
        <f t="shared" si="3"/>
        <v>1237.28</v>
      </c>
      <c r="U16" s="300">
        <f t="shared" si="3"/>
        <v>3439.04</v>
      </c>
      <c r="V16" s="301">
        <f t="shared" si="3"/>
        <v>2402.4</v>
      </c>
      <c r="W16" s="301">
        <f t="shared" si="3"/>
        <v>2485.12</v>
      </c>
    </row>
    <row r="17" spans="1:23">
      <c r="A17" s="1"/>
      <c r="B17" s="275"/>
      <c r="C17" s="70"/>
      <c r="D17" s="71" t="s">
        <v>305</v>
      </c>
      <c r="E17" s="72" t="s">
        <v>73</v>
      </c>
      <c r="F17" s="73" t="s">
        <v>74</v>
      </c>
      <c r="G17" s="74" t="s">
        <v>65</v>
      </c>
      <c r="H17" s="75">
        <v>0.3</v>
      </c>
      <c r="I17" s="76"/>
      <c r="J17" s="77"/>
      <c r="K17" s="78">
        <v>0.3</v>
      </c>
      <c r="L17" s="78">
        <v>9.7899999999999991</v>
      </c>
      <c r="M17" s="66">
        <v>17.21</v>
      </c>
      <c r="N17" s="63">
        <v>0.5</v>
      </c>
      <c r="O17" s="67">
        <v>4.9000000000000004</v>
      </c>
      <c r="P17" s="65">
        <v>4.9000000000000004</v>
      </c>
      <c r="Q17" s="68">
        <v>1.47</v>
      </c>
      <c r="R17" s="4"/>
      <c r="S17" s="299">
        <f t="shared" si="2"/>
        <v>2399.04</v>
      </c>
      <c r="T17" s="300">
        <f t="shared" si="3"/>
        <v>1033.4100000000001</v>
      </c>
      <c r="U17" s="300">
        <f t="shared" si="3"/>
        <v>2872.38</v>
      </c>
      <c r="V17" s="301">
        <f t="shared" si="3"/>
        <v>2006.55</v>
      </c>
      <c r="W17" s="301">
        <f t="shared" si="3"/>
        <v>2075.64</v>
      </c>
    </row>
    <row r="18" spans="1:23">
      <c r="A18" s="1"/>
      <c r="B18" s="275"/>
      <c r="C18" s="70"/>
      <c r="D18" s="71" t="s">
        <v>306</v>
      </c>
      <c r="E18" s="72" t="s">
        <v>76</v>
      </c>
      <c r="F18" s="73" t="s">
        <v>77</v>
      </c>
      <c r="G18" s="74" t="s">
        <v>65</v>
      </c>
      <c r="H18" s="75">
        <v>0.25</v>
      </c>
      <c r="I18" s="76"/>
      <c r="J18" s="77"/>
      <c r="K18" s="78">
        <v>0.25</v>
      </c>
      <c r="L18" s="78">
        <v>9.7899999999999991</v>
      </c>
      <c r="M18" s="79">
        <v>17.21</v>
      </c>
      <c r="N18" s="63">
        <v>0.5</v>
      </c>
      <c r="O18" s="67">
        <v>4.9000000000000004</v>
      </c>
      <c r="P18" s="65">
        <v>4.9000000000000004</v>
      </c>
      <c r="Q18" s="68">
        <v>1.23</v>
      </c>
      <c r="R18" s="4"/>
      <c r="S18" s="299">
        <f t="shared" si="2"/>
        <v>2007.36</v>
      </c>
      <c r="T18" s="300">
        <f t="shared" si="3"/>
        <v>864.68999999999994</v>
      </c>
      <c r="U18" s="300">
        <f t="shared" si="3"/>
        <v>2403.42</v>
      </c>
      <c r="V18" s="301">
        <f t="shared" si="3"/>
        <v>1678.95</v>
      </c>
      <c r="W18" s="301">
        <f t="shared" si="3"/>
        <v>1736.76</v>
      </c>
    </row>
    <row r="19" spans="1:23" ht="13.5" thickBot="1">
      <c r="A19" s="1"/>
      <c r="B19" s="29"/>
      <c r="C19" s="30"/>
      <c r="D19" s="31" t="s">
        <v>78</v>
      </c>
      <c r="E19" s="32" t="s">
        <v>79</v>
      </c>
      <c r="F19" s="33" t="s">
        <v>80</v>
      </c>
      <c r="G19" s="34" t="s">
        <v>81</v>
      </c>
      <c r="H19" s="35">
        <v>0.24</v>
      </c>
      <c r="I19" s="36"/>
      <c r="J19" s="37"/>
      <c r="K19" s="38">
        <v>0.24</v>
      </c>
      <c r="L19" s="38">
        <v>9.7899999999999991</v>
      </c>
      <c r="M19" s="39">
        <v>17.21</v>
      </c>
      <c r="N19" s="36">
        <v>0.5</v>
      </c>
      <c r="O19" s="40">
        <v>4.9000000000000004</v>
      </c>
      <c r="P19" s="38">
        <v>4.9000000000000004</v>
      </c>
      <c r="Q19" s="41">
        <v>1.18</v>
      </c>
      <c r="R19" s="4"/>
      <c r="S19" s="296">
        <f t="shared" si="2"/>
        <v>1925.76</v>
      </c>
      <c r="T19" s="297">
        <f t="shared" si="3"/>
        <v>829.54</v>
      </c>
      <c r="U19" s="297">
        <f t="shared" si="3"/>
        <v>2305.7199999999998</v>
      </c>
      <c r="V19" s="298">
        <f t="shared" si="3"/>
        <v>1610.6999999999998</v>
      </c>
      <c r="W19" s="298">
        <f t="shared" si="3"/>
        <v>1666.1599999999999</v>
      </c>
    </row>
    <row r="20" spans="1:23">
      <c r="A20" s="1"/>
      <c r="B20" s="69" t="s">
        <v>82</v>
      </c>
      <c r="C20" s="54"/>
      <c r="D20" s="55"/>
      <c r="E20" s="18"/>
      <c r="F20" s="19"/>
      <c r="G20" s="20"/>
      <c r="H20" s="21"/>
      <c r="I20" s="22"/>
      <c r="J20" s="23"/>
      <c r="K20" s="24"/>
      <c r="L20" s="24"/>
      <c r="M20" s="25"/>
      <c r="N20" s="22"/>
      <c r="O20" s="26"/>
      <c r="P20" s="24"/>
      <c r="Q20" s="56"/>
      <c r="R20" s="4"/>
      <c r="S20" s="299">
        <f t="shared" si="2"/>
        <v>0</v>
      </c>
      <c r="T20" s="300">
        <f t="shared" si="3"/>
        <v>0</v>
      </c>
      <c r="U20" s="300">
        <f t="shared" si="3"/>
        <v>0</v>
      </c>
      <c r="V20" s="301">
        <f t="shared" si="3"/>
        <v>0</v>
      </c>
      <c r="W20" s="301">
        <f t="shared" si="3"/>
        <v>0</v>
      </c>
    </row>
    <row r="21" spans="1:23">
      <c r="A21" s="1"/>
      <c r="B21" s="273"/>
      <c r="C21" s="54"/>
      <c r="D21" s="55" t="s">
        <v>83</v>
      </c>
      <c r="E21" s="18" t="s">
        <v>84</v>
      </c>
      <c r="F21" s="19" t="s">
        <v>85</v>
      </c>
      <c r="G21" s="20" t="s">
        <v>86</v>
      </c>
      <c r="H21" s="21">
        <v>0.59</v>
      </c>
      <c r="I21" s="22"/>
      <c r="J21" s="23"/>
      <c r="K21" s="24">
        <v>0.59</v>
      </c>
      <c r="L21" s="24">
        <v>6.43</v>
      </c>
      <c r="M21" s="25">
        <v>6.43</v>
      </c>
      <c r="N21" s="22">
        <v>0.5</v>
      </c>
      <c r="O21" s="26">
        <v>3.22</v>
      </c>
      <c r="P21" s="65">
        <v>3.22</v>
      </c>
      <c r="Q21" s="68">
        <v>1.9</v>
      </c>
      <c r="R21" s="4"/>
      <c r="S21" s="299">
        <f t="shared" si="2"/>
        <v>3100.7999999999997</v>
      </c>
      <c r="T21" s="300">
        <f t="shared" si="3"/>
        <v>1335.7</v>
      </c>
      <c r="U21" s="300">
        <f t="shared" si="3"/>
        <v>3712.6</v>
      </c>
      <c r="V21" s="301">
        <f t="shared" si="3"/>
        <v>2593.5</v>
      </c>
      <c r="W21" s="301">
        <f t="shared" si="3"/>
        <v>2682.7999999999997</v>
      </c>
    </row>
    <row r="22" spans="1:23" ht="13.5" thickBot="1">
      <c r="A22" s="1"/>
      <c r="B22" s="29"/>
      <c r="C22" s="30"/>
      <c r="D22" s="31" t="s">
        <v>260</v>
      </c>
      <c r="E22" s="32" t="s">
        <v>261</v>
      </c>
      <c r="F22" s="33" t="s">
        <v>262</v>
      </c>
      <c r="G22" s="34" t="s">
        <v>86</v>
      </c>
      <c r="H22" s="35">
        <v>0.36</v>
      </c>
      <c r="I22" s="36"/>
      <c r="J22" s="37"/>
      <c r="K22" s="38">
        <v>0.36</v>
      </c>
      <c r="L22" s="38">
        <v>6.43</v>
      </c>
      <c r="M22" s="39">
        <v>6.43</v>
      </c>
      <c r="N22" s="36">
        <v>0.5</v>
      </c>
      <c r="O22" s="40">
        <v>3.22</v>
      </c>
      <c r="P22" s="38">
        <v>3.22</v>
      </c>
      <c r="Q22" s="41">
        <v>1.1599999999999999</v>
      </c>
      <c r="R22" s="4"/>
      <c r="S22" s="299">
        <f t="shared" si="2"/>
        <v>1893.12</v>
      </c>
      <c r="T22" s="300">
        <f t="shared" si="2"/>
        <v>815.4799999999999</v>
      </c>
      <c r="U22" s="300">
        <f t="shared" si="2"/>
        <v>2266.64</v>
      </c>
      <c r="V22" s="301">
        <f t="shared" si="2"/>
        <v>1583.3999999999999</v>
      </c>
      <c r="W22" s="301">
        <f t="shared" si="2"/>
        <v>1637.9199999999998</v>
      </c>
    </row>
    <row r="23" spans="1:23">
      <c r="A23" s="1"/>
      <c r="B23" s="69" t="s">
        <v>87</v>
      </c>
      <c r="C23" s="54"/>
      <c r="D23" s="55"/>
      <c r="E23" s="18"/>
      <c r="F23" s="19"/>
      <c r="G23" s="20"/>
      <c r="H23" s="21"/>
      <c r="I23" s="22"/>
      <c r="J23" s="23"/>
      <c r="K23" s="24"/>
      <c r="L23" s="24"/>
      <c r="M23" s="25"/>
      <c r="N23" s="22"/>
      <c r="O23" s="26"/>
      <c r="P23" s="24"/>
      <c r="Q23" s="56"/>
      <c r="R23" s="4"/>
      <c r="S23" s="293">
        <f t="shared" si="2"/>
        <v>0</v>
      </c>
      <c r="T23" s="294">
        <f t="shared" si="2"/>
        <v>0</v>
      </c>
      <c r="U23" s="294">
        <f t="shared" si="2"/>
        <v>0</v>
      </c>
      <c r="V23" s="295">
        <f t="shared" si="2"/>
        <v>0</v>
      </c>
      <c r="W23" s="295">
        <f t="shared" si="2"/>
        <v>0</v>
      </c>
    </row>
    <row r="24" spans="1:23">
      <c r="A24" s="1"/>
      <c r="B24" s="274"/>
      <c r="C24" s="57"/>
      <c r="D24" s="58" t="s">
        <v>88</v>
      </c>
      <c r="E24" s="59" t="s">
        <v>89</v>
      </c>
      <c r="F24" s="60" t="s">
        <v>90</v>
      </c>
      <c r="G24" s="61" t="s">
        <v>91</v>
      </c>
      <c r="H24" s="62">
        <v>1.25</v>
      </c>
      <c r="I24" s="63"/>
      <c r="J24" s="64"/>
      <c r="K24" s="65">
        <v>1.25</v>
      </c>
      <c r="L24" s="65">
        <v>7.86</v>
      </c>
      <c r="M24" s="66">
        <v>6.43</v>
      </c>
      <c r="N24" s="63">
        <v>0.5</v>
      </c>
      <c r="O24" s="67">
        <v>3.93</v>
      </c>
      <c r="P24" s="65">
        <v>3.93</v>
      </c>
      <c r="Q24" s="68">
        <v>4.91</v>
      </c>
      <c r="R24" s="4"/>
      <c r="S24" s="299">
        <f t="shared" si="2"/>
        <v>8013.12</v>
      </c>
      <c r="T24" s="300">
        <f t="shared" si="2"/>
        <v>3451.73</v>
      </c>
      <c r="U24" s="300">
        <f t="shared" si="2"/>
        <v>9594.14</v>
      </c>
      <c r="V24" s="301">
        <f t="shared" si="2"/>
        <v>6702.1500000000005</v>
      </c>
      <c r="W24" s="301">
        <f t="shared" si="2"/>
        <v>6932.92</v>
      </c>
    </row>
    <row r="25" spans="1:23">
      <c r="A25" s="1"/>
      <c r="B25" s="274"/>
      <c r="C25" s="57"/>
      <c r="D25" s="58" t="s">
        <v>92</v>
      </c>
      <c r="E25" s="59" t="s">
        <v>93</v>
      </c>
      <c r="F25" s="60" t="s">
        <v>94</v>
      </c>
      <c r="G25" s="61" t="s">
        <v>51</v>
      </c>
      <c r="H25" s="62">
        <v>0.28000000000000003</v>
      </c>
      <c r="I25" s="63"/>
      <c r="J25" s="64"/>
      <c r="K25" s="65">
        <v>0.28000000000000003</v>
      </c>
      <c r="L25" s="65">
        <v>7.86</v>
      </c>
      <c r="M25" s="66">
        <v>6.43</v>
      </c>
      <c r="N25" s="63">
        <v>0.5</v>
      </c>
      <c r="O25" s="67">
        <v>3.93</v>
      </c>
      <c r="P25" s="65">
        <v>3.93</v>
      </c>
      <c r="Q25" s="68">
        <v>1.1000000000000001</v>
      </c>
      <c r="R25" s="4"/>
      <c r="S25" s="299">
        <f t="shared" si="2"/>
        <v>1795.2</v>
      </c>
      <c r="T25" s="300">
        <f t="shared" si="2"/>
        <v>773.30000000000007</v>
      </c>
      <c r="U25" s="300">
        <f t="shared" si="2"/>
        <v>2149.4</v>
      </c>
      <c r="V25" s="301">
        <f t="shared" si="2"/>
        <v>1501.5000000000002</v>
      </c>
      <c r="W25" s="301">
        <f t="shared" si="2"/>
        <v>1553.2</v>
      </c>
    </row>
    <row r="26" spans="1:23">
      <c r="A26" s="1"/>
      <c r="B26" s="274"/>
      <c r="C26" s="57"/>
      <c r="D26" s="58" t="s">
        <v>95</v>
      </c>
      <c r="E26" s="59" t="s">
        <v>96</v>
      </c>
      <c r="F26" s="60" t="s">
        <v>97</v>
      </c>
      <c r="G26" s="61" t="s">
        <v>57</v>
      </c>
      <c r="H26" s="62">
        <v>2.5</v>
      </c>
      <c r="I26" s="63"/>
      <c r="J26" s="64"/>
      <c r="K26" s="65">
        <v>2.5</v>
      </c>
      <c r="L26" s="65">
        <v>7.86</v>
      </c>
      <c r="M26" s="66">
        <v>6.43</v>
      </c>
      <c r="N26" s="63">
        <v>0.5</v>
      </c>
      <c r="O26" s="67">
        <v>3.93</v>
      </c>
      <c r="P26" s="65">
        <v>3.93</v>
      </c>
      <c r="Q26" s="68">
        <v>9.83</v>
      </c>
      <c r="R26" s="4"/>
      <c r="S26" s="299">
        <f t="shared" si="2"/>
        <v>16042.56</v>
      </c>
      <c r="T26" s="300">
        <f t="shared" si="2"/>
        <v>6910.49</v>
      </c>
      <c r="U26" s="300">
        <f t="shared" si="2"/>
        <v>19207.82</v>
      </c>
      <c r="V26" s="301">
        <f t="shared" si="2"/>
        <v>13417.95</v>
      </c>
      <c r="W26" s="301">
        <f t="shared" si="2"/>
        <v>13879.960000000001</v>
      </c>
    </row>
    <row r="27" spans="1:23">
      <c r="A27" s="1"/>
      <c r="B27" s="274"/>
      <c r="C27" s="57"/>
      <c r="D27" s="58" t="s">
        <v>98</v>
      </c>
      <c r="E27" s="59" t="s">
        <v>99</v>
      </c>
      <c r="F27" s="60" t="s">
        <v>100</v>
      </c>
      <c r="G27" s="61" t="s">
        <v>57</v>
      </c>
      <c r="H27" s="62">
        <v>1.33</v>
      </c>
      <c r="I27" s="63"/>
      <c r="J27" s="64"/>
      <c r="K27" s="65">
        <v>1.33</v>
      </c>
      <c r="L27" s="65">
        <v>7.86</v>
      </c>
      <c r="M27" s="66">
        <v>6.43</v>
      </c>
      <c r="N27" s="63">
        <v>0.5</v>
      </c>
      <c r="O27" s="67">
        <v>3.93</v>
      </c>
      <c r="P27" s="65">
        <v>3.93</v>
      </c>
      <c r="Q27" s="68">
        <v>5.23</v>
      </c>
      <c r="R27" s="4"/>
      <c r="S27" s="299">
        <f t="shared" si="2"/>
        <v>8535.36</v>
      </c>
      <c r="T27" s="300">
        <f t="shared" si="2"/>
        <v>3676.6900000000005</v>
      </c>
      <c r="U27" s="300">
        <f t="shared" si="2"/>
        <v>10219.42</v>
      </c>
      <c r="V27" s="301">
        <f t="shared" si="2"/>
        <v>7138.9500000000007</v>
      </c>
      <c r="W27" s="301">
        <f t="shared" si="2"/>
        <v>7384.76</v>
      </c>
    </row>
    <row r="28" spans="1:23">
      <c r="A28" s="1"/>
      <c r="B28" s="274"/>
      <c r="C28" s="57"/>
      <c r="D28" s="58" t="s">
        <v>101</v>
      </c>
      <c r="E28" s="59" t="s">
        <v>102</v>
      </c>
      <c r="F28" s="60" t="s">
        <v>103</v>
      </c>
      <c r="G28" s="61" t="s">
        <v>104</v>
      </c>
      <c r="H28" s="62">
        <v>0.33</v>
      </c>
      <c r="I28" s="63"/>
      <c r="J28" s="64"/>
      <c r="K28" s="65">
        <v>0.33</v>
      </c>
      <c r="L28" s="65">
        <v>7.86</v>
      </c>
      <c r="M28" s="66">
        <v>6.43</v>
      </c>
      <c r="N28" s="63">
        <v>0.5</v>
      </c>
      <c r="O28" s="67">
        <v>3.93</v>
      </c>
      <c r="P28" s="65">
        <v>3.93</v>
      </c>
      <c r="Q28" s="68">
        <v>1.3</v>
      </c>
      <c r="R28" s="4"/>
      <c r="S28" s="299">
        <f t="shared" si="2"/>
        <v>2121.6</v>
      </c>
      <c r="T28" s="300">
        <f t="shared" si="2"/>
        <v>913.9</v>
      </c>
      <c r="U28" s="300">
        <f t="shared" si="2"/>
        <v>2540.2000000000003</v>
      </c>
      <c r="V28" s="301">
        <f t="shared" si="2"/>
        <v>1774.5</v>
      </c>
      <c r="W28" s="301">
        <f t="shared" si="2"/>
        <v>1835.6000000000001</v>
      </c>
    </row>
    <row r="29" spans="1:23">
      <c r="A29" s="1"/>
      <c r="B29" s="274"/>
      <c r="C29" s="57"/>
      <c r="D29" s="58" t="s">
        <v>307</v>
      </c>
      <c r="E29" s="59" t="s">
        <v>106</v>
      </c>
      <c r="F29" s="60" t="s">
        <v>107</v>
      </c>
      <c r="G29" s="61" t="s">
        <v>108</v>
      </c>
      <c r="H29" s="62">
        <v>13.96</v>
      </c>
      <c r="I29" s="63"/>
      <c r="J29" s="64"/>
      <c r="K29" s="65">
        <v>13.96</v>
      </c>
      <c r="L29" s="65">
        <v>7.86</v>
      </c>
      <c r="M29" s="66">
        <v>6.43</v>
      </c>
      <c r="N29" s="63">
        <v>0.5</v>
      </c>
      <c r="O29" s="67">
        <v>3.93</v>
      </c>
      <c r="P29" s="65">
        <v>3.93</v>
      </c>
      <c r="Q29" s="68">
        <v>54.86</v>
      </c>
      <c r="R29" s="4"/>
      <c r="S29" s="299">
        <f t="shared" si="2"/>
        <v>89531.520000000004</v>
      </c>
      <c r="T29" s="300">
        <f t="shared" si="2"/>
        <v>38566.58</v>
      </c>
      <c r="U29" s="300">
        <f t="shared" si="2"/>
        <v>107196.44</v>
      </c>
      <c r="V29" s="301">
        <f t="shared" si="2"/>
        <v>74883.899999999994</v>
      </c>
      <c r="W29" s="301">
        <f t="shared" si="2"/>
        <v>77462.319999999992</v>
      </c>
    </row>
    <row r="30" spans="1:23" ht="13.5" thickBot="1">
      <c r="A30" s="1"/>
      <c r="B30" s="29"/>
      <c r="C30" s="30"/>
      <c r="D30" s="31" t="s">
        <v>109</v>
      </c>
      <c r="E30" s="32" t="s">
        <v>110</v>
      </c>
      <c r="F30" s="33" t="s">
        <v>111</v>
      </c>
      <c r="G30" s="34" t="s">
        <v>112</v>
      </c>
      <c r="H30" s="35">
        <v>3.82</v>
      </c>
      <c r="I30" s="36"/>
      <c r="J30" s="37"/>
      <c r="K30" s="38">
        <v>3.82</v>
      </c>
      <c r="L30" s="38">
        <v>7.86</v>
      </c>
      <c r="M30" s="39">
        <v>6.43</v>
      </c>
      <c r="N30" s="36">
        <v>0.5</v>
      </c>
      <c r="O30" s="40">
        <v>3.93</v>
      </c>
      <c r="P30" s="38">
        <v>3.93</v>
      </c>
      <c r="Q30" s="41">
        <v>15.01</v>
      </c>
      <c r="R30" s="4"/>
      <c r="S30" s="299">
        <f t="shared" si="2"/>
        <v>24496.32</v>
      </c>
      <c r="T30" s="300">
        <f t="shared" si="2"/>
        <v>10552.03</v>
      </c>
      <c r="U30" s="300">
        <f t="shared" si="2"/>
        <v>29329.54</v>
      </c>
      <c r="V30" s="301">
        <f t="shared" si="2"/>
        <v>20488.650000000001</v>
      </c>
      <c r="W30" s="301">
        <f t="shared" si="2"/>
        <v>21194.12</v>
      </c>
    </row>
    <row r="31" spans="1:23">
      <c r="A31" s="1"/>
      <c r="B31" s="69" t="s">
        <v>113</v>
      </c>
      <c r="C31" s="54"/>
      <c r="D31" s="55"/>
      <c r="E31" s="18"/>
      <c r="F31" s="19"/>
      <c r="G31" s="20"/>
      <c r="H31" s="21"/>
      <c r="I31" s="22"/>
      <c r="J31" s="23"/>
      <c r="K31" s="24"/>
      <c r="L31" s="24"/>
      <c r="M31" s="25"/>
      <c r="N31" s="22"/>
      <c r="O31" s="26"/>
      <c r="P31" s="24"/>
      <c r="Q31" s="56"/>
      <c r="R31" s="4"/>
      <c r="S31" s="293">
        <f t="shared" si="2"/>
        <v>0</v>
      </c>
      <c r="T31" s="294">
        <f t="shared" si="2"/>
        <v>0</v>
      </c>
      <c r="U31" s="294">
        <f t="shared" si="2"/>
        <v>0</v>
      </c>
      <c r="V31" s="295">
        <f t="shared" si="2"/>
        <v>0</v>
      </c>
      <c r="W31" s="295">
        <f t="shared" si="2"/>
        <v>0</v>
      </c>
    </row>
    <row r="32" spans="1:23">
      <c r="A32" s="1"/>
      <c r="B32" s="274"/>
      <c r="C32" s="57"/>
      <c r="D32" s="58" t="s">
        <v>114</v>
      </c>
      <c r="E32" s="59" t="s">
        <v>115</v>
      </c>
      <c r="F32" s="60" t="s">
        <v>116</v>
      </c>
      <c r="G32" s="61" t="s">
        <v>57</v>
      </c>
      <c r="H32" s="62">
        <v>0.49</v>
      </c>
      <c r="I32" s="63"/>
      <c r="J32" s="64"/>
      <c r="K32" s="65">
        <v>0.49</v>
      </c>
      <c r="L32" s="65">
        <v>8.31</v>
      </c>
      <c r="M32" s="66">
        <v>4.2</v>
      </c>
      <c r="N32" s="63">
        <v>0.5</v>
      </c>
      <c r="O32" s="67">
        <v>4.16</v>
      </c>
      <c r="P32" s="65">
        <v>4.16</v>
      </c>
      <c r="Q32" s="68">
        <v>2.04</v>
      </c>
      <c r="R32" s="4"/>
      <c r="S32" s="299">
        <f t="shared" si="2"/>
        <v>3329.28</v>
      </c>
      <c r="T32" s="300">
        <f t="shared" si="2"/>
        <v>1434.1200000000001</v>
      </c>
      <c r="U32" s="300">
        <f t="shared" si="2"/>
        <v>3986.16</v>
      </c>
      <c r="V32" s="301">
        <f t="shared" si="2"/>
        <v>2784.6</v>
      </c>
      <c r="W32" s="301">
        <f t="shared" si="2"/>
        <v>2880.48</v>
      </c>
    </row>
    <row r="33" spans="1:23">
      <c r="A33" s="1"/>
      <c r="B33" s="274"/>
      <c r="C33" s="57"/>
      <c r="D33" s="58" t="s">
        <v>117</v>
      </c>
      <c r="E33" s="59" t="s">
        <v>118</v>
      </c>
      <c r="F33" s="60" t="s">
        <v>119</v>
      </c>
      <c r="G33" s="61" t="s">
        <v>57</v>
      </c>
      <c r="H33" s="62">
        <v>11.12</v>
      </c>
      <c r="I33" s="63">
        <v>0.44</v>
      </c>
      <c r="J33" s="64" t="s">
        <v>6</v>
      </c>
      <c r="K33" s="65">
        <v>6.23</v>
      </c>
      <c r="L33" s="65">
        <v>3.49</v>
      </c>
      <c r="M33" s="66">
        <v>4.2</v>
      </c>
      <c r="N33" s="63">
        <v>0.5</v>
      </c>
      <c r="O33" s="67">
        <v>1.75</v>
      </c>
      <c r="P33" s="65">
        <v>1.75</v>
      </c>
      <c r="Q33" s="68">
        <v>10.9</v>
      </c>
      <c r="R33" s="4"/>
      <c r="S33" s="299">
        <f t="shared" si="2"/>
        <v>17788.8</v>
      </c>
      <c r="T33" s="300">
        <f t="shared" si="2"/>
        <v>7662.7</v>
      </c>
      <c r="U33" s="300">
        <f t="shared" si="2"/>
        <v>21298.600000000002</v>
      </c>
      <c r="V33" s="301">
        <f t="shared" si="2"/>
        <v>14878.5</v>
      </c>
      <c r="W33" s="301">
        <f t="shared" si="2"/>
        <v>15390.800000000001</v>
      </c>
    </row>
    <row r="34" spans="1:23">
      <c r="A34" s="1"/>
      <c r="B34" s="274"/>
      <c r="C34" s="57"/>
      <c r="D34" s="58" t="s">
        <v>263</v>
      </c>
      <c r="E34" s="59" t="s">
        <v>264</v>
      </c>
      <c r="F34" s="60" t="s">
        <v>122</v>
      </c>
      <c r="G34" s="61" t="s">
        <v>123</v>
      </c>
      <c r="H34" s="62">
        <v>0.16</v>
      </c>
      <c r="I34" s="63"/>
      <c r="J34" s="64"/>
      <c r="K34" s="65">
        <v>0.16</v>
      </c>
      <c r="L34" s="65">
        <v>3.49</v>
      </c>
      <c r="M34" s="66">
        <v>4.2</v>
      </c>
      <c r="N34" s="63">
        <v>0.5</v>
      </c>
      <c r="O34" s="67">
        <v>1.75</v>
      </c>
      <c r="P34" s="65">
        <v>1.75</v>
      </c>
      <c r="Q34" s="68">
        <v>0.28000000000000003</v>
      </c>
      <c r="R34" s="4"/>
      <c r="S34" s="299">
        <f t="shared" si="2"/>
        <v>456.96000000000004</v>
      </c>
      <c r="T34" s="300">
        <f t="shared" si="2"/>
        <v>196.84000000000003</v>
      </c>
      <c r="U34" s="300">
        <f t="shared" si="2"/>
        <v>547.12</v>
      </c>
      <c r="V34" s="301">
        <f t="shared" si="2"/>
        <v>382.20000000000005</v>
      </c>
      <c r="W34" s="301">
        <f t="shared" si="2"/>
        <v>395.36</v>
      </c>
    </row>
    <row r="35" spans="1:23">
      <c r="A35" s="1"/>
      <c r="B35" s="274"/>
      <c r="C35" s="57"/>
      <c r="D35" s="58" t="s">
        <v>308</v>
      </c>
      <c r="E35" s="59" t="s">
        <v>121</v>
      </c>
      <c r="F35" s="60" t="s">
        <v>122</v>
      </c>
      <c r="G35" s="61" t="s">
        <v>123</v>
      </c>
      <c r="H35" s="62">
        <v>0.15</v>
      </c>
      <c r="I35" s="63"/>
      <c r="J35" s="64"/>
      <c r="K35" s="65">
        <v>0.15</v>
      </c>
      <c r="L35" s="65">
        <v>3.49</v>
      </c>
      <c r="M35" s="66">
        <v>4.2</v>
      </c>
      <c r="N35" s="63">
        <v>0.5</v>
      </c>
      <c r="O35" s="67">
        <v>1.75</v>
      </c>
      <c r="P35" s="65">
        <v>1.75</v>
      </c>
      <c r="Q35" s="68">
        <v>0.26</v>
      </c>
      <c r="R35" s="4"/>
      <c r="S35" s="299">
        <f t="shared" si="2"/>
        <v>424.32</v>
      </c>
      <c r="T35" s="300">
        <f t="shared" si="2"/>
        <v>182.78</v>
      </c>
      <c r="U35" s="300">
        <f t="shared" si="2"/>
        <v>508.04</v>
      </c>
      <c r="V35" s="301">
        <f t="shared" si="2"/>
        <v>354.90000000000003</v>
      </c>
      <c r="W35" s="301">
        <f t="shared" si="2"/>
        <v>367.12</v>
      </c>
    </row>
    <row r="36" spans="1:23">
      <c r="A36" s="1"/>
      <c r="B36" s="274"/>
      <c r="C36" s="57"/>
      <c r="D36" s="58" t="s">
        <v>124</v>
      </c>
      <c r="E36" s="59" t="s">
        <v>268</v>
      </c>
      <c r="F36" s="60" t="s">
        <v>126</v>
      </c>
      <c r="G36" s="61" t="s">
        <v>123</v>
      </c>
      <c r="H36" s="62">
        <v>0.14000000000000001</v>
      </c>
      <c r="I36" s="63"/>
      <c r="J36" s="64"/>
      <c r="K36" s="65">
        <v>0.14000000000000001</v>
      </c>
      <c r="L36" s="65">
        <v>3.49</v>
      </c>
      <c r="M36" s="66">
        <v>4.2</v>
      </c>
      <c r="N36" s="63">
        <v>0.5</v>
      </c>
      <c r="O36" s="67">
        <v>1.75</v>
      </c>
      <c r="P36" s="65">
        <v>1.75</v>
      </c>
      <c r="Q36" s="68">
        <v>0.25</v>
      </c>
      <c r="R36" s="4"/>
      <c r="S36" s="299">
        <f t="shared" si="2"/>
        <v>408</v>
      </c>
      <c r="T36" s="300">
        <f t="shared" si="2"/>
        <v>175.75</v>
      </c>
      <c r="U36" s="300">
        <f t="shared" si="2"/>
        <v>488.5</v>
      </c>
      <c r="V36" s="301">
        <f t="shared" si="2"/>
        <v>341.25</v>
      </c>
      <c r="W36" s="301">
        <f t="shared" si="2"/>
        <v>353</v>
      </c>
    </row>
    <row r="37" spans="1:23">
      <c r="A37" s="1"/>
      <c r="B37" s="274"/>
      <c r="C37" s="57"/>
      <c r="D37" s="58" t="s">
        <v>127</v>
      </c>
      <c r="E37" s="59" t="s">
        <v>128</v>
      </c>
      <c r="F37" s="60" t="s">
        <v>129</v>
      </c>
      <c r="G37" s="61" t="s">
        <v>123</v>
      </c>
      <c r="H37" s="62">
        <v>0.11</v>
      </c>
      <c r="I37" s="63"/>
      <c r="J37" s="64"/>
      <c r="K37" s="65">
        <v>0.11</v>
      </c>
      <c r="L37" s="65">
        <v>10.44</v>
      </c>
      <c r="M37" s="66">
        <v>4.2</v>
      </c>
      <c r="N37" s="63">
        <v>0.5</v>
      </c>
      <c r="O37" s="67">
        <v>5.22</v>
      </c>
      <c r="P37" s="65">
        <v>5.22</v>
      </c>
      <c r="Q37" s="68">
        <v>0.56999999999999995</v>
      </c>
      <c r="R37" s="4"/>
      <c r="S37" s="299">
        <f t="shared" si="2"/>
        <v>930.2399999999999</v>
      </c>
      <c r="T37" s="300">
        <f t="shared" si="2"/>
        <v>400.71</v>
      </c>
      <c r="U37" s="300">
        <f t="shared" si="2"/>
        <v>1113.78</v>
      </c>
      <c r="V37" s="301">
        <f t="shared" si="2"/>
        <v>778.05</v>
      </c>
      <c r="W37" s="301">
        <f t="shared" si="2"/>
        <v>804.83999999999992</v>
      </c>
    </row>
    <row r="38" spans="1:23" ht="13.5" thickBot="1">
      <c r="A38" s="1"/>
      <c r="B38" s="29"/>
      <c r="C38" s="30"/>
      <c r="D38" s="31" t="s">
        <v>130</v>
      </c>
      <c r="E38" s="32" t="s">
        <v>131</v>
      </c>
      <c r="F38" s="33" t="s">
        <v>132</v>
      </c>
      <c r="G38" s="34" t="s">
        <v>123</v>
      </c>
      <c r="H38" s="35">
        <v>0.15</v>
      </c>
      <c r="I38" s="36"/>
      <c r="J38" s="37"/>
      <c r="K38" s="38">
        <v>0.15</v>
      </c>
      <c r="L38" s="38">
        <v>10.44</v>
      </c>
      <c r="M38" s="39">
        <v>4.2</v>
      </c>
      <c r="N38" s="36">
        <v>0.5</v>
      </c>
      <c r="O38" s="40">
        <v>5.22</v>
      </c>
      <c r="P38" s="38">
        <v>5.22</v>
      </c>
      <c r="Q38" s="41">
        <v>0.78</v>
      </c>
      <c r="R38" s="4"/>
      <c r="S38" s="296">
        <f t="shared" si="2"/>
        <v>1272.96</v>
      </c>
      <c r="T38" s="297">
        <f t="shared" si="2"/>
        <v>548.34</v>
      </c>
      <c r="U38" s="297">
        <f t="shared" si="2"/>
        <v>1524.1200000000001</v>
      </c>
      <c r="V38" s="298">
        <f t="shared" si="2"/>
        <v>1064.7</v>
      </c>
      <c r="W38" s="298">
        <f t="shared" si="2"/>
        <v>1101.3600000000001</v>
      </c>
    </row>
    <row r="39" spans="1:23">
      <c r="A39" s="1"/>
      <c r="B39" s="69" t="s">
        <v>133</v>
      </c>
      <c r="C39" s="54"/>
      <c r="D39" s="55"/>
      <c r="E39" s="18"/>
      <c r="F39" s="19"/>
      <c r="G39" s="20"/>
      <c r="H39" s="21"/>
      <c r="I39" s="22"/>
      <c r="J39" s="23"/>
      <c r="K39" s="24"/>
      <c r="L39" s="24"/>
      <c r="M39" s="25"/>
      <c r="N39" s="22"/>
      <c r="O39" s="26"/>
      <c r="P39" s="24"/>
      <c r="Q39" s="56"/>
      <c r="R39" s="4"/>
      <c r="S39" s="293">
        <f t="shared" si="2"/>
        <v>0</v>
      </c>
      <c r="T39" s="294">
        <f t="shared" si="2"/>
        <v>0</v>
      </c>
      <c r="U39" s="294">
        <f t="shared" si="2"/>
        <v>0</v>
      </c>
      <c r="V39" s="295">
        <f t="shared" si="2"/>
        <v>0</v>
      </c>
      <c r="W39" s="295">
        <f t="shared" si="2"/>
        <v>0</v>
      </c>
    </row>
    <row r="40" spans="1:23">
      <c r="A40" s="1"/>
      <c r="B40" s="274"/>
      <c r="C40" s="57"/>
      <c r="D40" s="58" t="s">
        <v>134</v>
      </c>
      <c r="E40" s="59" t="s">
        <v>135</v>
      </c>
      <c r="F40" s="60" t="s">
        <v>136</v>
      </c>
      <c r="G40" s="61" t="s">
        <v>57</v>
      </c>
      <c r="H40" s="62">
        <v>3.69</v>
      </c>
      <c r="I40" s="63"/>
      <c r="J40" s="64"/>
      <c r="K40" s="65">
        <v>3.69</v>
      </c>
      <c r="L40" s="65">
        <v>9.85</v>
      </c>
      <c r="M40" s="66">
        <v>7.55</v>
      </c>
      <c r="N40" s="63">
        <v>0.5</v>
      </c>
      <c r="O40" s="67">
        <v>4.93</v>
      </c>
      <c r="P40" s="65">
        <v>4.93</v>
      </c>
      <c r="Q40" s="68">
        <v>18.190000000000001</v>
      </c>
      <c r="R40" s="4"/>
      <c r="S40" s="299">
        <f t="shared" si="2"/>
        <v>29686.080000000002</v>
      </c>
      <c r="T40" s="300">
        <f t="shared" si="2"/>
        <v>12787.570000000002</v>
      </c>
      <c r="U40" s="300">
        <f t="shared" si="2"/>
        <v>35543.26</v>
      </c>
      <c r="V40" s="301">
        <f t="shared" si="2"/>
        <v>24829.350000000002</v>
      </c>
      <c r="W40" s="301">
        <f t="shared" si="2"/>
        <v>25684.280000000002</v>
      </c>
    </row>
    <row r="41" spans="1:23">
      <c r="A41" s="1"/>
      <c r="B41" s="274"/>
      <c r="C41" s="57"/>
      <c r="D41" s="58" t="s">
        <v>137</v>
      </c>
      <c r="E41" s="59" t="s">
        <v>138</v>
      </c>
      <c r="F41" s="60" t="s">
        <v>139</v>
      </c>
      <c r="G41" s="61" t="s">
        <v>57</v>
      </c>
      <c r="H41" s="62">
        <v>0.86</v>
      </c>
      <c r="I41" s="63"/>
      <c r="J41" s="64"/>
      <c r="K41" s="65">
        <v>0.86</v>
      </c>
      <c r="L41" s="65">
        <v>9.85</v>
      </c>
      <c r="M41" s="66">
        <v>7.55</v>
      </c>
      <c r="N41" s="63">
        <v>0.5</v>
      </c>
      <c r="O41" s="67">
        <v>4.93</v>
      </c>
      <c r="P41" s="65">
        <v>4.93</v>
      </c>
      <c r="Q41" s="68">
        <v>4.24</v>
      </c>
      <c r="R41" s="4"/>
      <c r="S41" s="299">
        <f t="shared" si="2"/>
        <v>6919.68</v>
      </c>
      <c r="T41" s="300">
        <f t="shared" si="2"/>
        <v>2980.7200000000003</v>
      </c>
      <c r="U41" s="300">
        <f t="shared" si="2"/>
        <v>8284.9600000000009</v>
      </c>
      <c r="V41" s="301">
        <f t="shared" si="2"/>
        <v>5787.6</v>
      </c>
      <c r="W41" s="301">
        <f t="shared" si="2"/>
        <v>5986.88</v>
      </c>
    </row>
    <row r="42" spans="1:23">
      <c r="A42" s="1"/>
      <c r="B42" s="275"/>
      <c r="C42" s="70"/>
      <c r="D42" s="58" t="s">
        <v>140</v>
      </c>
      <c r="E42" s="59" t="s">
        <v>141</v>
      </c>
      <c r="F42" s="60" t="s">
        <v>142</v>
      </c>
      <c r="G42" s="61" t="s">
        <v>81</v>
      </c>
      <c r="H42" s="62">
        <v>0.14000000000000001</v>
      </c>
      <c r="I42" s="63"/>
      <c r="J42" s="64"/>
      <c r="K42" s="65">
        <v>0.14000000000000001</v>
      </c>
      <c r="L42" s="65">
        <v>9.85</v>
      </c>
      <c r="M42" s="66">
        <v>7.55</v>
      </c>
      <c r="N42" s="63">
        <v>0.5</v>
      </c>
      <c r="O42" s="67">
        <v>4.93</v>
      </c>
      <c r="P42" s="65">
        <v>4.93</v>
      </c>
      <c r="Q42" s="82">
        <v>0.69</v>
      </c>
      <c r="R42" s="4"/>
      <c r="S42" s="299">
        <f t="shared" si="2"/>
        <v>1126.08</v>
      </c>
      <c r="T42" s="300">
        <f t="shared" si="2"/>
        <v>485.06999999999994</v>
      </c>
      <c r="U42" s="300">
        <f t="shared" si="2"/>
        <v>1348.26</v>
      </c>
      <c r="V42" s="301">
        <f t="shared" si="2"/>
        <v>941.84999999999991</v>
      </c>
      <c r="W42" s="301">
        <f t="shared" si="2"/>
        <v>974.28</v>
      </c>
    </row>
    <row r="43" spans="1:23" ht="13.5" thickBot="1">
      <c r="A43" s="1"/>
      <c r="B43" s="29"/>
      <c r="C43" s="30"/>
      <c r="D43" s="43" t="s">
        <v>143</v>
      </c>
      <c r="E43" s="44" t="s">
        <v>144</v>
      </c>
      <c r="F43" s="45" t="s">
        <v>142</v>
      </c>
      <c r="G43" s="34" t="s">
        <v>57</v>
      </c>
      <c r="H43" s="47">
        <v>3.53</v>
      </c>
      <c r="I43" s="48">
        <v>0.3</v>
      </c>
      <c r="J43" s="49" t="s">
        <v>6</v>
      </c>
      <c r="K43" s="50">
        <v>2.4700000000000002</v>
      </c>
      <c r="L43" s="50">
        <v>9.85</v>
      </c>
      <c r="M43" s="51">
        <v>7.55</v>
      </c>
      <c r="N43" s="48">
        <v>0.5</v>
      </c>
      <c r="O43" s="52">
        <v>4.93</v>
      </c>
      <c r="P43" s="50">
        <v>4.93</v>
      </c>
      <c r="Q43" s="53">
        <v>12.18</v>
      </c>
      <c r="R43" s="4"/>
      <c r="S43" s="299">
        <f t="shared" si="2"/>
        <v>19877.759999999998</v>
      </c>
      <c r="T43" s="300">
        <f t="shared" si="2"/>
        <v>8562.5399999999991</v>
      </c>
      <c r="U43" s="300">
        <f t="shared" si="2"/>
        <v>23799.72</v>
      </c>
      <c r="V43" s="301">
        <f t="shared" si="2"/>
        <v>16625.7</v>
      </c>
      <c r="W43" s="301">
        <f t="shared" si="2"/>
        <v>17198.16</v>
      </c>
    </row>
    <row r="44" spans="1:23">
      <c r="A44" s="1"/>
      <c r="B44" s="83" t="s">
        <v>269</v>
      </c>
      <c r="C44" s="84"/>
      <c r="D44" s="85"/>
      <c r="E44" s="86"/>
      <c r="F44" s="87"/>
      <c r="G44" s="88"/>
      <c r="H44" s="89"/>
      <c r="I44" s="90"/>
      <c r="J44" s="91"/>
      <c r="K44" s="92"/>
      <c r="L44" s="92"/>
      <c r="M44" s="93"/>
      <c r="N44" s="90"/>
      <c r="O44" s="94"/>
      <c r="P44" s="92"/>
      <c r="Q44" s="95"/>
      <c r="R44" s="4"/>
      <c r="S44" s="293">
        <f t="shared" si="2"/>
        <v>0</v>
      </c>
      <c r="T44" s="294">
        <f t="shared" si="2"/>
        <v>0</v>
      </c>
      <c r="U44" s="294">
        <f t="shared" si="2"/>
        <v>0</v>
      </c>
      <c r="V44" s="295">
        <f t="shared" si="2"/>
        <v>0</v>
      </c>
      <c r="W44" s="295">
        <f t="shared" si="2"/>
        <v>0</v>
      </c>
    </row>
    <row r="45" spans="1:23">
      <c r="A45" s="1"/>
      <c r="B45" s="274"/>
      <c r="C45" s="57"/>
      <c r="D45" s="58" t="s">
        <v>146</v>
      </c>
      <c r="E45" s="59" t="s">
        <v>147</v>
      </c>
      <c r="F45" s="60" t="s">
        <v>148</v>
      </c>
      <c r="G45" s="61" t="s">
        <v>57</v>
      </c>
      <c r="H45" s="62">
        <v>1.3</v>
      </c>
      <c r="I45" s="63"/>
      <c r="J45" s="64"/>
      <c r="K45" s="65">
        <v>1.3</v>
      </c>
      <c r="L45" s="65">
        <v>14.65</v>
      </c>
      <c r="M45" s="66">
        <v>10.92</v>
      </c>
      <c r="N45" s="63">
        <v>0.5</v>
      </c>
      <c r="O45" s="67">
        <v>7.33</v>
      </c>
      <c r="P45" s="65">
        <v>6</v>
      </c>
      <c r="Q45" s="68">
        <v>7.8</v>
      </c>
      <c r="R45" s="4"/>
      <c r="S45" s="299">
        <f t="shared" si="2"/>
        <v>12729.6</v>
      </c>
      <c r="T45" s="300">
        <f t="shared" si="2"/>
        <v>5483.4</v>
      </c>
      <c r="U45" s="300">
        <f t="shared" si="2"/>
        <v>15241.199999999999</v>
      </c>
      <c r="V45" s="301">
        <f t="shared" si="2"/>
        <v>10647</v>
      </c>
      <c r="W45" s="301">
        <f t="shared" si="2"/>
        <v>11013.6</v>
      </c>
    </row>
    <row r="46" spans="1:23">
      <c r="A46" s="1"/>
      <c r="B46" s="274"/>
      <c r="C46" s="57"/>
      <c r="D46" s="58" t="s">
        <v>149</v>
      </c>
      <c r="E46" s="59" t="s">
        <v>150</v>
      </c>
      <c r="F46" s="60" t="s">
        <v>151</v>
      </c>
      <c r="G46" s="61" t="s">
        <v>57</v>
      </c>
      <c r="H46" s="62">
        <v>1.44</v>
      </c>
      <c r="I46" s="63"/>
      <c r="J46" s="64"/>
      <c r="K46" s="65">
        <v>1.44</v>
      </c>
      <c r="L46" s="65">
        <v>14.65</v>
      </c>
      <c r="M46" s="66">
        <v>10.92</v>
      </c>
      <c r="N46" s="63">
        <v>0.5</v>
      </c>
      <c r="O46" s="67">
        <v>7.33</v>
      </c>
      <c r="P46" s="65">
        <v>6</v>
      </c>
      <c r="Q46" s="68">
        <v>8.64</v>
      </c>
      <c r="R46" s="4"/>
      <c r="S46" s="299">
        <f t="shared" si="2"/>
        <v>14100.480000000001</v>
      </c>
      <c r="T46" s="300">
        <f t="shared" si="2"/>
        <v>6073.92</v>
      </c>
      <c r="U46" s="300">
        <f t="shared" si="2"/>
        <v>16882.560000000001</v>
      </c>
      <c r="V46" s="301">
        <f t="shared" si="2"/>
        <v>11793.6</v>
      </c>
      <c r="W46" s="301">
        <f t="shared" si="2"/>
        <v>12199.68</v>
      </c>
    </row>
    <row r="47" spans="1:23">
      <c r="A47" s="1"/>
      <c r="B47" s="274"/>
      <c r="C47" s="57"/>
      <c r="D47" s="58" t="s">
        <v>152</v>
      </c>
      <c r="E47" s="59" t="s">
        <v>153</v>
      </c>
      <c r="F47" s="60" t="s">
        <v>154</v>
      </c>
      <c r="G47" s="61" t="s">
        <v>57</v>
      </c>
      <c r="H47" s="62">
        <v>3.93</v>
      </c>
      <c r="I47" s="63"/>
      <c r="J47" s="64"/>
      <c r="K47" s="65">
        <v>3.93</v>
      </c>
      <c r="L47" s="65">
        <v>9.85</v>
      </c>
      <c r="M47" s="66">
        <v>10.92</v>
      </c>
      <c r="N47" s="63">
        <v>0.5</v>
      </c>
      <c r="O47" s="67">
        <v>4.93</v>
      </c>
      <c r="P47" s="65">
        <v>4.93</v>
      </c>
      <c r="Q47" s="68">
        <v>19.37</v>
      </c>
      <c r="R47" s="4"/>
      <c r="S47" s="299">
        <f t="shared" si="2"/>
        <v>31611.84</v>
      </c>
      <c r="T47" s="300">
        <f t="shared" si="2"/>
        <v>13617.11</v>
      </c>
      <c r="U47" s="300">
        <f t="shared" si="2"/>
        <v>37848.980000000003</v>
      </c>
      <c r="V47" s="301">
        <f t="shared" si="2"/>
        <v>26440.050000000003</v>
      </c>
      <c r="W47" s="301">
        <f t="shared" si="2"/>
        <v>27350.440000000002</v>
      </c>
    </row>
    <row r="48" spans="1:23">
      <c r="A48" s="1"/>
      <c r="B48" s="274"/>
      <c r="C48" s="57"/>
      <c r="D48" s="58" t="s">
        <v>155</v>
      </c>
      <c r="E48" s="59" t="s">
        <v>156</v>
      </c>
      <c r="F48" s="60" t="s">
        <v>157</v>
      </c>
      <c r="G48" s="61" t="s">
        <v>57</v>
      </c>
      <c r="H48" s="62">
        <v>1.76</v>
      </c>
      <c r="I48" s="63"/>
      <c r="J48" s="64"/>
      <c r="K48" s="65">
        <v>1.76</v>
      </c>
      <c r="L48" s="65">
        <v>14.65</v>
      </c>
      <c r="M48" s="66">
        <v>10.92</v>
      </c>
      <c r="N48" s="63">
        <v>0.5</v>
      </c>
      <c r="O48" s="67">
        <v>7.33</v>
      </c>
      <c r="P48" s="65">
        <v>6</v>
      </c>
      <c r="Q48" s="68">
        <v>10.56</v>
      </c>
      <c r="R48" s="4"/>
      <c r="S48" s="299">
        <f t="shared" si="2"/>
        <v>17233.920000000002</v>
      </c>
      <c r="T48" s="300">
        <f t="shared" si="2"/>
        <v>7423.68</v>
      </c>
      <c r="U48" s="300">
        <f t="shared" si="2"/>
        <v>20634.240000000002</v>
      </c>
      <c r="V48" s="301">
        <f t="shared" si="2"/>
        <v>14414.400000000001</v>
      </c>
      <c r="W48" s="301">
        <f t="shared" si="2"/>
        <v>14910.720000000001</v>
      </c>
    </row>
    <row r="49" spans="1:23" ht="13.5" thickBot="1">
      <c r="A49" s="1"/>
      <c r="B49" s="29"/>
      <c r="C49" s="30"/>
      <c r="D49" s="31" t="s">
        <v>158</v>
      </c>
      <c r="E49" s="32" t="s">
        <v>159</v>
      </c>
      <c r="F49" s="33" t="s">
        <v>160</v>
      </c>
      <c r="G49" s="34" t="s">
        <v>57</v>
      </c>
      <c r="H49" s="35">
        <v>1.3</v>
      </c>
      <c r="I49" s="36"/>
      <c r="J49" s="37"/>
      <c r="K49" s="38">
        <v>1.3</v>
      </c>
      <c r="L49" s="38">
        <v>14.65</v>
      </c>
      <c r="M49" s="39">
        <v>10.92</v>
      </c>
      <c r="N49" s="36">
        <v>0.5</v>
      </c>
      <c r="O49" s="40">
        <v>7.33</v>
      </c>
      <c r="P49" s="38">
        <v>6</v>
      </c>
      <c r="Q49" s="41">
        <v>7.8</v>
      </c>
      <c r="R49" s="4"/>
      <c r="S49" s="296">
        <f t="shared" si="2"/>
        <v>12729.6</v>
      </c>
      <c r="T49" s="297">
        <f t="shared" si="2"/>
        <v>5483.4</v>
      </c>
      <c r="U49" s="297">
        <f t="shared" si="2"/>
        <v>15241.199999999999</v>
      </c>
      <c r="V49" s="298">
        <f t="shared" si="2"/>
        <v>10647</v>
      </c>
      <c r="W49" s="298">
        <f t="shared" si="2"/>
        <v>11013.6</v>
      </c>
    </row>
    <row r="50" spans="1:23">
      <c r="A50" s="1"/>
      <c r="B50" s="69" t="s">
        <v>161</v>
      </c>
      <c r="C50" s="54"/>
      <c r="D50" s="55"/>
      <c r="E50" s="18"/>
      <c r="F50" s="19"/>
      <c r="G50" s="20"/>
      <c r="H50" s="21"/>
      <c r="I50" s="22"/>
      <c r="J50" s="23"/>
      <c r="K50" s="24"/>
      <c r="L50" s="24"/>
      <c r="M50" s="25"/>
      <c r="N50" s="22"/>
      <c r="O50" s="26"/>
      <c r="P50" s="24"/>
      <c r="Q50" s="56"/>
      <c r="R50" s="4"/>
      <c r="S50" s="293">
        <f t="shared" si="2"/>
        <v>0</v>
      </c>
      <c r="T50" s="294">
        <f t="shared" si="2"/>
        <v>0</v>
      </c>
      <c r="U50" s="294">
        <f t="shared" si="2"/>
        <v>0</v>
      </c>
      <c r="V50" s="295">
        <f t="shared" si="2"/>
        <v>0</v>
      </c>
      <c r="W50" s="295">
        <f t="shared" si="2"/>
        <v>0</v>
      </c>
    </row>
    <row r="51" spans="1:23">
      <c r="A51" s="1"/>
      <c r="B51" s="274"/>
      <c r="C51" s="96" t="s">
        <v>270</v>
      </c>
      <c r="D51" s="58"/>
      <c r="E51" s="59"/>
      <c r="F51" s="60"/>
      <c r="G51" s="61"/>
      <c r="H51" s="62"/>
      <c r="I51" s="63"/>
      <c r="J51" s="64"/>
      <c r="K51" s="65"/>
      <c r="L51" s="65"/>
      <c r="M51" s="66"/>
      <c r="N51" s="63"/>
      <c r="O51" s="67"/>
      <c r="P51" s="65"/>
      <c r="Q51" s="68"/>
      <c r="R51" s="4"/>
      <c r="S51" s="299">
        <f t="shared" si="2"/>
        <v>0</v>
      </c>
      <c r="T51" s="300">
        <f t="shared" si="2"/>
        <v>0</v>
      </c>
      <c r="U51" s="300">
        <f t="shared" si="2"/>
        <v>0</v>
      </c>
      <c r="V51" s="301">
        <f t="shared" si="2"/>
        <v>0</v>
      </c>
      <c r="W51" s="301">
        <f t="shared" si="2"/>
        <v>0</v>
      </c>
    </row>
    <row r="52" spans="1:23">
      <c r="A52" s="1"/>
      <c r="B52" s="274"/>
      <c r="C52" s="57"/>
      <c r="D52" s="58" t="s">
        <v>163</v>
      </c>
      <c r="E52" s="59" t="s">
        <v>164</v>
      </c>
      <c r="F52" s="60" t="s">
        <v>165</v>
      </c>
      <c r="G52" s="61" t="s">
        <v>166</v>
      </c>
      <c r="H52" s="62">
        <v>3.11</v>
      </c>
      <c r="I52" s="63">
        <v>0.4</v>
      </c>
      <c r="J52" s="64" t="s">
        <v>6</v>
      </c>
      <c r="K52" s="65">
        <v>1.87</v>
      </c>
      <c r="L52" s="65">
        <v>4.45</v>
      </c>
      <c r="M52" s="65">
        <v>6.43</v>
      </c>
      <c r="N52" s="63">
        <v>0.5</v>
      </c>
      <c r="O52" s="65">
        <v>2.23</v>
      </c>
      <c r="P52" s="65">
        <v>2.23</v>
      </c>
      <c r="Q52" s="82">
        <v>4.17</v>
      </c>
      <c r="R52" s="4"/>
      <c r="S52" s="299">
        <f t="shared" si="2"/>
        <v>6805.44</v>
      </c>
      <c r="T52" s="300">
        <f t="shared" si="2"/>
        <v>2931.5099999999998</v>
      </c>
      <c r="U52" s="300">
        <f t="shared" si="2"/>
        <v>8148.18</v>
      </c>
      <c r="V52" s="301">
        <f t="shared" si="2"/>
        <v>5692.05</v>
      </c>
      <c r="W52" s="301">
        <f t="shared" si="2"/>
        <v>5888.04</v>
      </c>
    </row>
    <row r="53" spans="1:23">
      <c r="A53" s="1"/>
      <c r="B53" s="274"/>
      <c r="C53" s="57"/>
      <c r="D53" s="58" t="s">
        <v>167</v>
      </c>
      <c r="E53" s="59" t="s">
        <v>168</v>
      </c>
      <c r="F53" s="60" t="s">
        <v>169</v>
      </c>
      <c r="G53" s="61" t="s">
        <v>57</v>
      </c>
      <c r="H53" s="62">
        <v>4.9000000000000004</v>
      </c>
      <c r="I53" s="63">
        <v>0.43</v>
      </c>
      <c r="J53" s="64" t="s">
        <v>4</v>
      </c>
      <c r="K53" s="65">
        <v>2.79</v>
      </c>
      <c r="L53" s="65">
        <v>4.45</v>
      </c>
      <c r="M53" s="65">
        <v>6.43</v>
      </c>
      <c r="N53" s="63">
        <v>0.5</v>
      </c>
      <c r="O53" s="65">
        <v>2.23</v>
      </c>
      <c r="P53" s="65">
        <v>2.23</v>
      </c>
      <c r="Q53" s="82">
        <v>6.22</v>
      </c>
      <c r="R53" s="4"/>
      <c r="S53" s="299">
        <f t="shared" si="2"/>
        <v>10151.039999999999</v>
      </c>
      <c r="T53" s="300">
        <f t="shared" si="2"/>
        <v>4372.66</v>
      </c>
      <c r="U53" s="300">
        <f t="shared" si="2"/>
        <v>12153.88</v>
      </c>
      <c r="V53" s="301">
        <f t="shared" si="2"/>
        <v>8490.2999999999993</v>
      </c>
      <c r="W53" s="301">
        <f t="shared" si="2"/>
        <v>8782.64</v>
      </c>
    </row>
    <row r="54" spans="1:23">
      <c r="A54" s="1"/>
      <c r="B54" s="274"/>
      <c r="C54" s="57"/>
      <c r="D54" s="58" t="s">
        <v>271</v>
      </c>
      <c r="E54" s="59" t="s">
        <v>272</v>
      </c>
      <c r="F54" s="60" t="s">
        <v>273</v>
      </c>
      <c r="G54" s="61" t="s">
        <v>173</v>
      </c>
      <c r="H54" s="62">
        <v>13.91</v>
      </c>
      <c r="I54" s="63">
        <v>0.42</v>
      </c>
      <c r="J54" s="64" t="s">
        <v>4</v>
      </c>
      <c r="K54" s="65">
        <v>8.07</v>
      </c>
      <c r="L54" s="65">
        <v>1.2</v>
      </c>
      <c r="M54" s="65">
        <v>1.2</v>
      </c>
      <c r="N54" s="63">
        <v>0.5</v>
      </c>
      <c r="O54" s="65">
        <v>0.6</v>
      </c>
      <c r="P54" s="65">
        <v>0.6</v>
      </c>
      <c r="Q54" s="82">
        <v>4.84</v>
      </c>
      <c r="R54" s="4"/>
      <c r="S54" s="299">
        <f t="shared" si="2"/>
        <v>7898.88</v>
      </c>
      <c r="T54" s="300">
        <f t="shared" si="2"/>
        <v>3402.52</v>
      </c>
      <c r="U54" s="300">
        <f t="shared" si="2"/>
        <v>9457.36</v>
      </c>
      <c r="V54" s="301">
        <f t="shared" si="2"/>
        <v>6606.5999999999995</v>
      </c>
      <c r="W54" s="301">
        <f t="shared" si="2"/>
        <v>6834.08</v>
      </c>
    </row>
    <row r="55" spans="1:23">
      <c r="A55" s="1"/>
      <c r="B55" s="274"/>
      <c r="C55" s="57"/>
      <c r="D55" s="58" t="s">
        <v>170</v>
      </c>
      <c r="E55" s="59" t="s">
        <v>171</v>
      </c>
      <c r="F55" s="60" t="s">
        <v>172</v>
      </c>
      <c r="G55" s="61" t="s">
        <v>173</v>
      </c>
      <c r="H55" s="62">
        <v>18.420000000000002</v>
      </c>
      <c r="I55" s="276">
        <v>0.75</v>
      </c>
      <c r="J55" s="64" t="s">
        <v>6</v>
      </c>
      <c r="K55" s="65">
        <v>4.6100000000000003</v>
      </c>
      <c r="L55" s="65">
        <v>1.2</v>
      </c>
      <c r="M55" s="65">
        <v>1.2</v>
      </c>
      <c r="N55" s="63">
        <v>0.5</v>
      </c>
      <c r="O55" s="65">
        <v>0.6</v>
      </c>
      <c r="P55" s="65">
        <v>0.6</v>
      </c>
      <c r="Q55" s="82">
        <v>2.77</v>
      </c>
      <c r="R55" s="4"/>
      <c r="S55" s="299">
        <f t="shared" si="2"/>
        <v>4520.6400000000003</v>
      </c>
      <c r="T55" s="300">
        <f t="shared" si="2"/>
        <v>1947.31</v>
      </c>
      <c r="U55" s="300">
        <f t="shared" si="2"/>
        <v>5412.58</v>
      </c>
      <c r="V55" s="301">
        <f t="shared" si="2"/>
        <v>3781.05</v>
      </c>
      <c r="W55" s="301">
        <f t="shared" si="2"/>
        <v>3911.2400000000002</v>
      </c>
    </row>
    <row r="56" spans="1:23">
      <c r="A56" s="1"/>
      <c r="B56" s="274"/>
      <c r="C56" s="57"/>
      <c r="D56" s="58" t="s">
        <v>309</v>
      </c>
      <c r="E56" s="59" t="s">
        <v>310</v>
      </c>
      <c r="F56" s="60" t="s">
        <v>176</v>
      </c>
      <c r="G56" s="61" t="s">
        <v>57</v>
      </c>
      <c r="H56" s="62">
        <v>2.42</v>
      </c>
      <c r="I56" s="63">
        <v>0.2</v>
      </c>
      <c r="J56" s="64" t="s">
        <v>6</v>
      </c>
      <c r="K56" s="65">
        <v>1.94</v>
      </c>
      <c r="L56" s="65">
        <v>4.45</v>
      </c>
      <c r="M56" s="65">
        <v>6.43</v>
      </c>
      <c r="N56" s="63">
        <v>0.5</v>
      </c>
      <c r="O56" s="65">
        <v>2.23</v>
      </c>
      <c r="P56" s="65">
        <v>2.23</v>
      </c>
      <c r="Q56" s="82">
        <v>4.33</v>
      </c>
      <c r="R56" s="4"/>
      <c r="S56" s="299">
        <f t="shared" si="2"/>
        <v>7066.56</v>
      </c>
      <c r="T56" s="300">
        <f t="shared" si="2"/>
        <v>3043.9900000000002</v>
      </c>
      <c r="U56" s="300">
        <f t="shared" si="2"/>
        <v>8460.82</v>
      </c>
      <c r="V56" s="301">
        <f t="shared" si="2"/>
        <v>5910.45</v>
      </c>
      <c r="W56" s="301">
        <f t="shared" si="2"/>
        <v>6113.96</v>
      </c>
    </row>
    <row r="57" spans="1:23">
      <c r="A57" s="1"/>
      <c r="B57" s="274"/>
      <c r="C57" s="57"/>
      <c r="D57" s="58" t="s">
        <v>177</v>
      </c>
      <c r="E57" s="59" t="s">
        <v>178</v>
      </c>
      <c r="F57" s="60" t="s">
        <v>179</v>
      </c>
      <c r="G57" s="61" t="s">
        <v>180</v>
      </c>
      <c r="H57" s="62">
        <v>4.8499999999999996</v>
      </c>
      <c r="I57" s="63">
        <v>0.4</v>
      </c>
      <c r="J57" s="64" t="s">
        <v>6</v>
      </c>
      <c r="K57" s="65">
        <v>2.91</v>
      </c>
      <c r="L57" s="65">
        <v>4.45</v>
      </c>
      <c r="M57" s="65">
        <v>6.43</v>
      </c>
      <c r="N57" s="63">
        <v>0.5</v>
      </c>
      <c r="O57" s="65">
        <v>2.23</v>
      </c>
      <c r="P57" s="65">
        <v>2.23</v>
      </c>
      <c r="Q57" s="82">
        <v>6.49</v>
      </c>
      <c r="R57" s="4"/>
      <c r="S57" s="299">
        <f t="shared" si="2"/>
        <v>10591.68</v>
      </c>
      <c r="T57" s="300">
        <f t="shared" si="2"/>
        <v>4562.47</v>
      </c>
      <c r="U57" s="300">
        <f t="shared" si="2"/>
        <v>12681.460000000001</v>
      </c>
      <c r="V57" s="301">
        <f t="shared" si="2"/>
        <v>8858.85</v>
      </c>
      <c r="W57" s="301">
        <f t="shared" si="2"/>
        <v>9163.880000000001</v>
      </c>
    </row>
    <row r="58" spans="1:23">
      <c r="A58" s="1"/>
      <c r="B58" s="274"/>
      <c r="C58" s="57"/>
      <c r="D58" s="58" t="s">
        <v>181</v>
      </c>
      <c r="E58" s="59" t="s">
        <v>182</v>
      </c>
      <c r="F58" s="60" t="s">
        <v>183</v>
      </c>
      <c r="G58" s="61" t="s">
        <v>184</v>
      </c>
      <c r="H58" s="62">
        <v>5.54</v>
      </c>
      <c r="I58" s="63">
        <v>0.4</v>
      </c>
      <c r="J58" s="64" t="s">
        <v>6</v>
      </c>
      <c r="K58" s="65">
        <v>3.32</v>
      </c>
      <c r="L58" s="65">
        <v>1.2</v>
      </c>
      <c r="M58" s="65">
        <v>1.2</v>
      </c>
      <c r="N58" s="63">
        <v>0.5</v>
      </c>
      <c r="O58" s="65">
        <v>0.6</v>
      </c>
      <c r="P58" s="65">
        <v>0.6</v>
      </c>
      <c r="Q58" s="82">
        <v>1.99</v>
      </c>
      <c r="R58" s="4"/>
      <c r="S58" s="299">
        <f t="shared" si="2"/>
        <v>3247.68</v>
      </c>
      <c r="T58" s="300">
        <f t="shared" si="2"/>
        <v>1398.97</v>
      </c>
      <c r="U58" s="300">
        <f t="shared" si="2"/>
        <v>3888.46</v>
      </c>
      <c r="V58" s="301">
        <f t="shared" si="2"/>
        <v>2716.35</v>
      </c>
      <c r="W58" s="301">
        <f t="shared" si="2"/>
        <v>2809.88</v>
      </c>
    </row>
    <row r="59" spans="1:23" ht="13.5" thickBot="1">
      <c r="A59" s="1"/>
      <c r="B59" s="29"/>
      <c r="C59" s="30"/>
      <c r="D59" s="31" t="s">
        <v>185</v>
      </c>
      <c r="E59" s="32" t="s">
        <v>186</v>
      </c>
      <c r="F59" s="33" t="s">
        <v>187</v>
      </c>
      <c r="G59" s="34" t="s">
        <v>57</v>
      </c>
      <c r="H59" s="35">
        <v>3.75</v>
      </c>
      <c r="I59" s="36">
        <v>0.28000000000000003</v>
      </c>
      <c r="J59" s="37" t="s">
        <v>4</v>
      </c>
      <c r="K59" s="38">
        <v>2.7</v>
      </c>
      <c r="L59" s="38">
        <v>4.45</v>
      </c>
      <c r="M59" s="38">
        <v>6.43</v>
      </c>
      <c r="N59" s="36">
        <v>0.5</v>
      </c>
      <c r="O59" s="38">
        <v>2.23</v>
      </c>
      <c r="P59" s="38">
        <v>2.23</v>
      </c>
      <c r="Q59" s="41">
        <v>6.02</v>
      </c>
      <c r="R59" s="4"/>
      <c r="S59" s="296">
        <f t="shared" si="2"/>
        <v>9824.64</v>
      </c>
      <c r="T59" s="297">
        <f t="shared" si="2"/>
        <v>4232.0599999999995</v>
      </c>
      <c r="U59" s="297">
        <f t="shared" si="2"/>
        <v>11763.08</v>
      </c>
      <c r="V59" s="298">
        <f t="shared" si="2"/>
        <v>8217.2999999999993</v>
      </c>
      <c r="W59" s="298">
        <f t="shared" si="2"/>
        <v>8500.24</v>
      </c>
    </row>
    <row r="60" spans="1:23">
      <c r="A60" s="1"/>
      <c r="B60" s="277"/>
      <c r="C60" s="97" t="s">
        <v>277</v>
      </c>
      <c r="D60" s="85"/>
      <c r="E60" s="86"/>
      <c r="F60" s="87"/>
      <c r="G60" s="88"/>
      <c r="H60" s="89"/>
      <c r="I60" s="90"/>
      <c r="J60" s="91"/>
      <c r="K60" s="92"/>
      <c r="L60" s="92"/>
      <c r="M60" s="92"/>
      <c r="N60" s="90"/>
      <c r="O60" s="92"/>
      <c r="P60" s="92"/>
      <c r="Q60" s="99"/>
      <c r="R60" s="4"/>
      <c r="S60" s="293">
        <f t="shared" si="2"/>
        <v>0</v>
      </c>
      <c r="T60" s="294">
        <f t="shared" si="2"/>
        <v>0</v>
      </c>
      <c r="U60" s="294">
        <f t="shared" si="2"/>
        <v>0</v>
      </c>
      <c r="V60" s="295">
        <f t="shared" si="2"/>
        <v>0</v>
      </c>
      <c r="W60" s="295">
        <f t="shared" si="2"/>
        <v>0</v>
      </c>
    </row>
    <row r="61" spans="1:23">
      <c r="A61" s="1"/>
      <c r="B61" s="274"/>
      <c r="C61" s="57"/>
      <c r="D61" s="58" t="s">
        <v>278</v>
      </c>
      <c r="E61" s="59" t="s">
        <v>279</v>
      </c>
      <c r="F61" s="60" t="s">
        <v>280</v>
      </c>
      <c r="G61" s="61" t="s">
        <v>57</v>
      </c>
      <c r="H61" s="62">
        <v>33.03</v>
      </c>
      <c r="I61" s="63">
        <v>0.5</v>
      </c>
      <c r="J61" s="64" t="s">
        <v>4</v>
      </c>
      <c r="K61" s="65">
        <v>16.52</v>
      </c>
      <c r="L61" s="65">
        <v>5.64</v>
      </c>
      <c r="M61" s="65">
        <v>4.79</v>
      </c>
      <c r="N61" s="63">
        <v>0.5</v>
      </c>
      <c r="O61" s="65">
        <v>2.82</v>
      </c>
      <c r="P61" s="65">
        <v>2.82</v>
      </c>
      <c r="Q61" s="82">
        <v>46.59</v>
      </c>
      <c r="R61" s="4"/>
      <c r="S61" s="299">
        <f t="shared" si="2"/>
        <v>76034.880000000005</v>
      </c>
      <c r="T61" s="300">
        <f t="shared" si="2"/>
        <v>32752.770000000004</v>
      </c>
      <c r="U61" s="300">
        <f t="shared" si="2"/>
        <v>91036.86</v>
      </c>
      <c r="V61" s="301">
        <f t="shared" si="2"/>
        <v>63595.350000000006</v>
      </c>
      <c r="W61" s="301">
        <f t="shared" si="2"/>
        <v>65785.08</v>
      </c>
    </row>
    <row r="62" spans="1:23">
      <c r="A62" s="1"/>
      <c r="B62" s="274"/>
      <c r="C62" s="57"/>
      <c r="D62" s="58" t="s">
        <v>281</v>
      </c>
      <c r="E62" s="59" t="s">
        <v>190</v>
      </c>
      <c r="F62" s="60" t="s">
        <v>191</v>
      </c>
      <c r="G62" s="61" t="s">
        <v>57</v>
      </c>
      <c r="H62" s="62">
        <v>33.21</v>
      </c>
      <c r="I62" s="63">
        <v>0.5</v>
      </c>
      <c r="J62" s="64" t="s">
        <v>6</v>
      </c>
      <c r="K62" s="65">
        <v>16.61</v>
      </c>
      <c r="L62" s="65">
        <v>5.64</v>
      </c>
      <c r="M62" s="65">
        <v>4.79</v>
      </c>
      <c r="N62" s="63">
        <v>0.5</v>
      </c>
      <c r="O62" s="65">
        <v>2.82</v>
      </c>
      <c r="P62" s="65">
        <v>2.82</v>
      </c>
      <c r="Q62" s="82">
        <v>46.84</v>
      </c>
      <c r="R62" s="4"/>
      <c r="S62" s="299">
        <f t="shared" si="2"/>
        <v>76442.880000000005</v>
      </c>
      <c r="T62" s="300">
        <f t="shared" si="2"/>
        <v>32928.520000000004</v>
      </c>
      <c r="U62" s="300">
        <f t="shared" si="2"/>
        <v>91525.36</v>
      </c>
      <c r="V62" s="301">
        <f t="shared" si="2"/>
        <v>63936.600000000006</v>
      </c>
      <c r="W62" s="301">
        <f t="shared" si="2"/>
        <v>66138.080000000002</v>
      </c>
    </row>
    <row r="63" spans="1:23">
      <c r="A63" s="1"/>
      <c r="B63" s="274"/>
      <c r="C63" s="57"/>
      <c r="D63" s="58" t="s">
        <v>282</v>
      </c>
      <c r="E63" s="59" t="s">
        <v>193</v>
      </c>
      <c r="F63" s="60" t="s">
        <v>194</v>
      </c>
      <c r="G63" s="61" t="s">
        <v>57</v>
      </c>
      <c r="H63" s="62">
        <v>9.0500000000000007</v>
      </c>
      <c r="I63" s="63">
        <v>0.43</v>
      </c>
      <c r="J63" s="64" t="s">
        <v>4</v>
      </c>
      <c r="K63" s="65">
        <v>5.16</v>
      </c>
      <c r="L63" s="65">
        <v>6.07</v>
      </c>
      <c r="M63" s="65">
        <v>4.79</v>
      </c>
      <c r="N63" s="63">
        <v>0.5</v>
      </c>
      <c r="O63" s="65">
        <v>3.04</v>
      </c>
      <c r="P63" s="65">
        <v>3.04</v>
      </c>
      <c r="Q63" s="82">
        <v>15.69</v>
      </c>
      <c r="R63" s="4"/>
      <c r="S63" s="299">
        <f t="shared" si="2"/>
        <v>25606.079999999998</v>
      </c>
      <c r="T63" s="300">
        <f t="shared" si="2"/>
        <v>11030.07</v>
      </c>
      <c r="U63" s="300">
        <f t="shared" si="2"/>
        <v>30658.26</v>
      </c>
      <c r="V63" s="301">
        <f t="shared" si="2"/>
        <v>21416.85</v>
      </c>
      <c r="W63" s="301">
        <f t="shared" si="2"/>
        <v>22154.28</v>
      </c>
    </row>
    <row r="64" spans="1:23">
      <c r="A64" s="1"/>
      <c r="B64" s="275"/>
      <c r="C64" s="70"/>
      <c r="D64" s="58" t="s">
        <v>311</v>
      </c>
      <c r="E64" s="59" t="s">
        <v>284</v>
      </c>
      <c r="F64" s="60" t="s">
        <v>285</v>
      </c>
      <c r="G64" s="61" t="s">
        <v>57</v>
      </c>
      <c r="H64" s="62">
        <v>7.8</v>
      </c>
      <c r="I64" s="63">
        <v>0.44</v>
      </c>
      <c r="J64" s="64" t="s">
        <v>4</v>
      </c>
      <c r="K64" s="65">
        <v>4.37</v>
      </c>
      <c r="L64" s="65">
        <v>6.07</v>
      </c>
      <c r="M64" s="65">
        <v>4.79</v>
      </c>
      <c r="N64" s="63">
        <v>0.5</v>
      </c>
      <c r="O64" s="65">
        <v>3.04</v>
      </c>
      <c r="P64" s="65">
        <v>3.04</v>
      </c>
      <c r="Q64" s="82">
        <v>13.28</v>
      </c>
      <c r="R64" s="4"/>
      <c r="S64" s="299">
        <f t="shared" si="2"/>
        <v>21672.959999999999</v>
      </c>
      <c r="T64" s="300">
        <f t="shared" si="2"/>
        <v>9335.84</v>
      </c>
      <c r="U64" s="300">
        <f t="shared" si="2"/>
        <v>25949.119999999999</v>
      </c>
      <c r="V64" s="301">
        <f t="shared" si="2"/>
        <v>18127.2</v>
      </c>
      <c r="W64" s="301">
        <f t="shared" si="2"/>
        <v>18751.36</v>
      </c>
    </row>
    <row r="65" spans="1:23" ht="13.5" thickBot="1">
      <c r="A65" s="1"/>
      <c r="B65" s="29"/>
      <c r="C65" s="30"/>
      <c r="D65" s="43" t="s">
        <v>195</v>
      </c>
      <c r="E65" s="44" t="s">
        <v>196</v>
      </c>
      <c r="F65" s="33" t="s">
        <v>197</v>
      </c>
      <c r="G65" s="46" t="s">
        <v>57</v>
      </c>
      <c r="H65" s="47">
        <v>38.99</v>
      </c>
      <c r="I65" s="48">
        <v>0.7</v>
      </c>
      <c r="J65" s="49" t="s">
        <v>4</v>
      </c>
      <c r="K65" s="50">
        <v>11.7</v>
      </c>
      <c r="L65" s="50">
        <v>4.53</v>
      </c>
      <c r="M65" s="50">
        <v>4.79</v>
      </c>
      <c r="N65" s="48">
        <v>0.5</v>
      </c>
      <c r="O65" s="50">
        <v>2.27</v>
      </c>
      <c r="P65" s="50">
        <v>2.27</v>
      </c>
      <c r="Q65" s="53">
        <v>26.56</v>
      </c>
      <c r="R65" s="4"/>
      <c r="S65" s="296">
        <f t="shared" si="2"/>
        <v>43345.919999999998</v>
      </c>
      <c r="T65" s="297">
        <f t="shared" si="2"/>
        <v>18671.68</v>
      </c>
      <c r="U65" s="297">
        <f t="shared" si="2"/>
        <v>51898.239999999998</v>
      </c>
      <c r="V65" s="298">
        <f t="shared" si="2"/>
        <v>36254.400000000001</v>
      </c>
      <c r="W65" s="298">
        <f t="shared" si="2"/>
        <v>37502.720000000001</v>
      </c>
    </row>
    <row r="66" spans="1:23">
      <c r="A66" s="1"/>
      <c r="B66" s="277"/>
      <c r="C66" s="97" t="s">
        <v>286</v>
      </c>
      <c r="D66" s="85"/>
      <c r="E66" s="86"/>
      <c r="F66" s="101"/>
      <c r="G66" s="88"/>
      <c r="H66" s="89"/>
      <c r="I66" s="90"/>
      <c r="J66" s="91"/>
      <c r="K66" s="92"/>
      <c r="L66" s="92"/>
      <c r="M66" s="92"/>
      <c r="N66" s="90"/>
      <c r="O66" s="92"/>
      <c r="P66" s="92"/>
      <c r="Q66" s="99"/>
      <c r="R66" s="4"/>
      <c r="S66" s="293">
        <f t="shared" si="2"/>
        <v>0</v>
      </c>
      <c r="T66" s="294">
        <f t="shared" si="2"/>
        <v>0</v>
      </c>
      <c r="U66" s="294">
        <f t="shared" si="2"/>
        <v>0</v>
      </c>
      <c r="V66" s="295">
        <f t="shared" si="2"/>
        <v>0</v>
      </c>
      <c r="W66" s="295">
        <f t="shared" ref="W66:W70" si="4">W$4*$Q66</f>
        <v>0</v>
      </c>
    </row>
    <row r="67" spans="1:23">
      <c r="A67" s="1"/>
      <c r="B67" s="274"/>
      <c r="C67" s="57"/>
      <c r="D67" s="58" t="s">
        <v>199</v>
      </c>
      <c r="E67" s="59" t="s">
        <v>200</v>
      </c>
      <c r="F67" s="60" t="s">
        <v>201</v>
      </c>
      <c r="G67" s="61" t="s">
        <v>57</v>
      </c>
      <c r="H67" s="62">
        <v>4.8600000000000003</v>
      </c>
      <c r="I67" s="63">
        <v>0.3</v>
      </c>
      <c r="J67" s="64" t="s">
        <v>9</v>
      </c>
      <c r="K67" s="65">
        <v>3.4</v>
      </c>
      <c r="L67" s="65">
        <v>5.6</v>
      </c>
      <c r="M67" s="65">
        <v>6.43</v>
      </c>
      <c r="N67" s="63">
        <v>0.5</v>
      </c>
      <c r="O67" s="65">
        <v>2.8</v>
      </c>
      <c r="P67" s="65">
        <v>2.8</v>
      </c>
      <c r="Q67" s="82">
        <v>9.52</v>
      </c>
      <c r="R67" s="4"/>
      <c r="S67" s="299">
        <f t="shared" si="2"/>
        <v>15536.64</v>
      </c>
      <c r="T67" s="300">
        <f t="shared" si="2"/>
        <v>6692.5599999999995</v>
      </c>
      <c r="U67" s="300">
        <f t="shared" si="2"/>
        <v>18602.079999999998</v>
      </c>
      <c r="V67" s="301">
        <f t="shared" si="2"/>
        <v>12994.8</v>
      </c>
      <c r="W67" s="301">
        <f t="shared" si="4"/>
        <v>13442.24</v>
      </c>
    </row>
    <row r="68" spans="1:23">
      <c r="A68" s="1"/>
      <c r="B68" s="274"/>
      <c r="C68" s="57"/>
      <c r="D68" s="58" t="s">
        <v>202</v>
      </c>
      <c r="E68" s="59" t="s">
        <v>203</v>
      </c>
      <c r="F68" s="60" t="s">
        <v>204</v>
      </c>
      <c r="G68" s="61" t="s">
        <v>57</v>
      </c>
      <c r="H68" s="62">
        <v>6.94</v>
      </c>
      <c r="I68" s="63">
        <v>0.3</v>
      </c>
      <c r="J68" s="64" t="s">
        <v>6</v>
      </c>
      <c r="K68" s="65">
        <v>4.8600000000000003</v>
      </c>
      <c r="L68" s="65">
        <v>5.6</v>
      </c>
      <c r="M68" s="65">
        <v>6.43</v>
      </c>
      <c r="N68" s="63">
        <v>0.5</v>
      </c>
      <c r="O68" s="65">
        <v>2.8</v>
      </c>
      <c r="P68" s="65">
        <v>2.8</v>
      </c>
      <c r="Q68" s="82">
        <v>13.61</v>
      </c>
      <c r="R68" s="4"/>
      <c r="S68" s="299">
        <f t="shared" si="2"/>
        <v>22211.52</v>
      </c>
      <c r="T68" s="300">
        <f t="shared" si="2"/>
        <v>9567.83</v>
      </c>
      <c r="U68" s="300">
        <f t="shared" si="2"/>
        <v>26593.94</v>
      </c>
      <c r="V68" s="301">
        <f t="shared" si="2"/>
        <v>18577.649999999998</v>
      </c>
      <c r="W68" s="301">
        <f t="shared" si="4"/>
        <v>19217.32</v>
      </c>
    </row>
    <row r="69" spans="1:23">
      <c r="A69" s="1"/>
      <c r="B69" s="274"/>
      <c r="C69" s="57"/>
      <c r="D69" s="58" t="s">
        <v>205</v>
      </c>
      <c r="E69" s="59" t="s">
        <v>206</v>
      </c>
      <c r="F69" s="60" t="s">
        <v>207</v>
      </c>
      <c r="G69" s="61" t="s">
        <v>57</v>
      </c>
      <c r="H69" s="62">
        <v>2.29</v>
      </c>
      <c r="I69" s="63">
        <v>0.48</v>
      </c>
      <c r="J69" s="64" t="s">
        <v>4</v>
      </c>
      <c r="K69" s="65">
        <v>1.19</v>
      </c>
      <c r="L69" s="65">
        <v>5.6</v>
      </c>
      <c r="M69" s="65">
        <v>6.43</v>
      </c>
      <c r="N69" s="63">
        <v>0.5</v>
      </c>
      <c r="O69" s="65">
        <v>2.8</v>
      </c>
      <c r="P69" s="65">
        <v>2.8</v>
      </c>
      <c r="Q69" s="82">
        <v>3.33</v>
      </c>
      <c r="R69" s="4"/>
      <c r="S69" s="299">
        <f t="shared" si="2"/>
        <v>5434.56</v>
      </c>
      <c r="T69" s="300">
        <f t="shared" si="2"/>
        <v>2340.9900000000002</v>
      </c>
      <c r="U69" s="300">
        <f t="shared" si="2"/>
        <v>6506.82</v>
      </c>
      <c r="V69" s="301">
        <f t="shared" si="2"/>
        <v>4545.45</v>
      </c>
      <c r="W69" s="301">
        <f t="shared" si="4"/>
        <v>4701.96</v>
      </c>
    </row>
    <row r="70" spans="1:23">
      <c r="A70" s="1"/>
      <c r="B70" s="274"/>
      <c r="C70" s="57"/>
      <c r="D70" s="58" t="s">
        <v>287</v>
      </c>
      <c r="E70" s="59" t="s">
        <v>288</v>
      </c>
      <c r="F70" s="60" t="s">
        <v>289</v>
      </c>
      <c r="G70" s="61" t="s">
        <v>57</v>
      </c>
      <c r="H70" s="62">
        <v>8.51</v>
      </c>
      <c r="I70" s="63">
        <v>0.53</v>
      </c>
      <c r="J70" s="64" t="s">
        <v>4</v>
      </c>
      <c r="K70" s="65">
        <v>4</v>
      </c>
      <c r="L70" s="65">
        <v>5.6</v>
      </c>
      <c r="M70" s="65">
        <v>6.43</v>
      </c>
      <c r="N70" s="63">
        <v>0.5</v>
      </c>
      <c r="O70" s="65">
        <v>2.8</v>
      </c>
      <c r="P70" s="65">
        <v>2.8</v>
      </c>
      <c r="Q70" s="82">
        <v>11.2</v>
      </c>
      <c r="R70" s="4"/>
      <c r="S70" s="299">
        <f t="shared" si="2"/>
        <v>18278.399999999998</v>
      </c>
      <c r="T70" s="300">
        <f t="shared" si="2"/>
        <v>7873.5999999999995</v>
      </c>
      <c r="U70" s="300">
        <f t="shared" si="2"/>
        <v>21884.799999999999</v>
      </c>
      <c r="V70" s="301">
        <f t="shared" si="2"/>
        <v>15287.999999999998</v>
      </c>
      <c r="W70" s="301">
        <f t="shared" si="4"/>
        <v>15814.4</v>
      </c>
    </row>
    <row r="71" spans="1:23">
      <c r="A71" s="1"/>
      <c r="B71" s="274"/>
      <c r="C71" s="57"/>
      <c r="D71" s="58" t="s">
        <v>290</v>
      </c>
      <c r="E71" s="59" t="s">
        <v>209</v>
      </c>
      <c r="F71" s="60" t="s">
        <v>210</v>
      </c>
      <c r="G71" s="61" t="s">
        <v>57</v>
      </c>
      <c r="H71" s="62">
        <v>10.25</v>
      </c>
      <c r="I71" s="63">
        <v>0.49</v>
      </c>
      <c r="J71" s="64" t="s">
        <v>4</v>
      </c>
      <c r="K71" s="65">
        <v>5.23</v>
      </c>
      <c r="L71" s="65">
        <v>5.6</v>
      </c>
      <c r="M71" s="65">
        <v>6.43</v>
      </c>
      <c r="N71" s="63">
        <v>0.5</v>
      </c>
      <c r="O71" s="65">
        <v>2.8</v>
      </c>
      <c r="P71" s="65">
        <v>2.8</v>
      </c>
      <c r="Q71" s="82">
        <v>14.64</v>
      </c>
      <c r="R71" s="4"/>
      <c r="S71" s="299">
        <f t="shared" ref="S71:W81" si="5">S$4*$Q71</f>
        <v>23892.48</v>
      </c>
      <c r="T71" s="300">
        <f t="shared" si="5"/>
        <v>10291.92</v>
      </c>
      <c r="U71" s="300">
        <f t="shared" si="5"/>
        <v>28606.560000000001</v>
      </c>
      <c r="V71" s="301">
        <f t="shared" si="5"/>
        <v>19983.600000000002</v>
      </c>
      <c r="W71" s="301">
        <f t="shared" si="5"/>
        <v>20671.68</v>
      </c>
    </row>
    <row r="72" spans="1:23">
      <c r="A72" s="1"/>
      <c r="B72" s="274"/>
      <c r="C72" s="57"/>
      <c r="D72" s="58" t="s">
        <v>291</v>
      </c>
      <c r="E72" s="59" t="s">
        <v>212</v>
      </c>
      <c r="F72" s="60" t="s">
        <v>213</v>
      </c>
      <c r="G72" s="61" t="s">
        <v>214</v>
      </c>
      <c r="H72" s="62">
        <v>3.4</v>
      </c>
      <c r="I72" s="63">
        <v>0.34</v>
      </c>
      <c r="J72" s="64" t="s">
        <v>4</v>
      </c>
      <c r="K72" s="65">
        <v>2.2400000000000002</v>
      </c>
      <c r="L72" s="65">
        <v>5.6</v>
      </c>
      <c r="M72" s="65">
        <v>6.43</v>
      </c>
      <c r="N72" s="63">
        <v>0.5</v>
      </c>
      <c r="O72" s="65">
        <v>2.8</v>
      </c>
      <c r="P72" s="65">
        <v>2.8</v>
      </c>
      <c r="Q72" s="82">
        <v>6.27</v>
      </c>
      <c r="R72" s="4"/>
      <c r="S72" s="299">
        <f t="shared" si="5"/>
        <v>10232.64</v>
      </c>
      <c r="T72" s="300">
        <f t="shared" si="5"/>
        <v>4407.8099999999995</v>
      </c>
      <c r="U72" s="300">
        <f t="shared" si="5"/>
        <v>12251.58</v>
      </c>
      <c r="V72" s="301">
        <f t="shared" si="5"/>
        <v>8558.5499999999993</v>
      </c>
      <c r="W72" s="301">
        <f t="shared" si="5"/>
        <v>8853.24</v>
      </c>
    </row>
    <row r="73" spans="1:23">
      <c r="A73" s="1"/>
      <c r="B73" s="274"/>
      <c r="C73" s="57"/>
      <c r="D73" s="58" t="s">
        <v>293</v>
      </c>
      <c r="E73" s="59" t="s">
        <v>294</v>
      </c>
      <c r="F73" s="60" t="s">
        <v>213</v>
      </c>
      <c r="G73" s="61" t="s">
        <v>214</v>
      </c>
      <c r="H73" s="62">
        <v>5.19</v>
      </c>
      <c r="I73" s="63">
        <v>0.34</v>
      </c>
      <c r="J73" s="64" t="s">
        <v>4</v>
      </c>
      <c r="K73" s="65">
        <v>3.43</v>
      </c>
      <c r="L73" s="65">
        <v>5.6</v>
      </c>
      <c r="M73" s="65">
        <v>6.43</v>
      </c>
      <c r="N73" s="63">
        <v>0.5</v>
      </c>
      <c r="O73" s="65">
        <v>2.8</v>
      </c>
      <c r="P73" s="65">
        <v>2.8</v>
      </c>
      <c r="Q73" s="82">
        <v>9.6</v>
      </c>
      <c r="R73" s="4"/>
      <c r="S73" s="299">
        <f t="shared" si="5"/>
        <v>15667.199999999999</v>
      </c>
      <c r="T73" s="300">
        <f t="shared" si="5"/>
        <v>6748.8</v>
      </c>
      <c r="U73" s="300">
        <f t="shared" si="5"/>
        <v>18758.399999999998</v>
      </c>
      <c r="V73" s="301">
        <f t="shared" si="5"/>
        <v>13104</v>
      </c>
      <c r="W73" s="301">
        <f t="shared" si="5"/>
        <v>13555.199999999999</v>
      </c>
    </row>
    <row r="74" spans="1:23">
      <c r="A74" s="1"/>
      <c r="B74" s="274"/>
      <c r="C74" s="57"/>
      <c r="D74" s="58" t="s">
        <v>296</v>
      </c>
      <c r="E74" s="59" t="s">
        <v>297</v>
      </c>
      <c r="F74" s="60" t="s">
        <v>213</v>
      </c>
      <c r="G74" s="61" t="s">
        <v>214</v>
      </c>
      <c r="H74" s="62">
        <v>6.59</v>
      </c>
      <c r="I74" s="63">
        <v>0.34</v>
      </c>
      <c r="J74" s="64" t="s">
        <v>4</v>
      </c>
      <c r="K74" s="65">
        <v>4.3499999999999996</v>
      </c>
      <c r="L74" s="65">
        <v>5.6</v>
      </c>
      <c r="M74" s="65">
        <v>6.43</v>
      </c>
      <c r="N74" s="63">
        <v>0.5</v>
      </c>
      <c r="O74" s="65">
        <v>2.8</v>
      </c>
      <c r="P74" s="65">
        <v>2.8</v>
      </c>
      <c r="Q74" s="82">
        <v>12.18</v>
      </c>
      <c r="R74" s="4"/>
      <c r="S74" s="299">
        <f t="shared" si="5"/>
        <v>19877.759999999998</v>
      </c>
      <c r="T74" s="300">
        <f t="shared" si="5"/>
        <v>8562.5399999999991</v>
      </c>
      <c r="U74" s="300">
        <f t="shared" si="5"/>
        <v>23799.72</v>
      </c>
      <c r="V74" s="301">
        <f t="shared" si="5"/>
        <v>16625.7</v>
      </c>
      <c r="W74" s="301">
        <f t="shared" si="5"/>
        <v>17198.16</v>
      </c>
    </row>
    <row r="75" spans="1:23">
      <c r="A75" s="1"/>
      <c r="B75" s="274"/>
      <c r="C75" s="57"/>
      <c r="D75" s="58" t="s">
        <v>215</v>
      </c>
      <c r="E75" s="59" t="s">
        <v>216</v>
      </c>
      <c r="F75" s="60" t="s">
        <v>217</v>
      </c>
      <c r="G75" s="61" t="s">
        <v>57</v>
      </c>
      <c r="H75" s="62">
        <v>8.9499999999999993</v>
      </c>
      <c r="I75" s="63">
        <v>0.36</v>
      </c>
      <c r="J75" s="64" t="s">
        <v>4</v>
      </c>
      <c r="K75" s="65">
        <v>5.73</v>
      </c>
      <c r="L75" s="65">
        <v>5.6</v>
      </c>
      <c r="M75" s="65">
        <v>6.43</v>
      </c>
      <c r="N75" s="63">
        <v>0.5</v>
      </c>
      <c r="O75" s="65">
        <v>2.8</v>
      </c>
      <c r="P75" s="65">
        <v>2.8</v>
      </c>
      <c r="Q75" s="82">
        <v>16.04</v>
      </c>
      <c r="R75" s="4"/>
      <c r="S75" s="299">
        <f t="shared" si="5"/>
        <v>26177.279999999999</v>
      </c>
      <c r="T75" s="300">
        <f t="shared" si="5"/>
        <v>11276.119999999999</v>
      </c>
      <c r="U75" s="300">
        <f t="shared" si="5"/>
        <v>31342.16</v>
      </c>
      <c r="V75" s="301">
        <f t="shared" si="5"/>
        <v>21894.6</v>
      </c>
      <c r="W75" s="301">
        <f t="shared" si="5"/>
        <v>22648.48</v>
      </c>
    </row>
    <row r="76" spans="1:23">
      <c r="A76" s="1"/>
      <c r="B76" s="273"/>
      <c r="C76" s="54"/>
      <c r="D76" s="55" t="s">
        <v>299</v>
      </c>
      <c r="E76" s="18" t="s">
        <v>300</v>
      </c>
      <c r="F76" s="73" t="s">
        <v>301</v>
      </c>
      <c r="G76" s="20" t="s">
        <v>57</v>
      </c>
      <c r="H76" s="21">
        <v>5</v>
      </c>
      <c r="I76" s="22">
        <v>0.3</v>
      </c>
      <c r="J76" s="23" t="s">
        <v>6</v>
      </c>
      <c r="K76" s="24">
        <v>3.5</v>
      </c>
      <c r="L76" s="24">
        <v>5.6</v>
      </c>
      <c r="M76" s="24">
        <v>6.43</v>
      </c>
      <c r="N76" s="22">
        <v>0.5</v>
      </c>
      <c r="O76" s="24">
        <v>2.8</v>
      </c>
      <c r="P76" s="24">
        <v>2.8</v>
      </c>
      <c r="Q76" s="278">
        <v>9.8000000000000007</v>
      </c>
      <c r="R76" s="4"/>
      <c r="S76" s="299">
        <f t="shared" si="5"/>
        <v>15993.6</v>
      </c>
      <c r="T76" s="300">
        <f t="shared" si="5"/>
        <v>6889.4000000000005</v>
      </c>
      <c r="U76" s="300">
        <f t="shared" si="5"/>
        <v>19149.2</v>
      </c>
      <c r="V76" s="301">
        <f t="shared" si="5"/>
        <v>13377.000000000002</v>
      </c>
      <c r="W76" s="301">
        <f t="shared" si="5"/>
        <v>13837.6</v>
      </c>
    </row>
    <row r="77" spans="1:23" ht="13.5" thickBot="1">
      <c r="A77" s="1"/>
      <c r="B77" s="280"/>
      <c r="C77" s="281"/>
      <c r="D77" s="103" t="s">
        <v>302</v>
      </c>
      <c r="E77" s="104" t="s">
        <v>303</v>
      </c>
      <c r="F77" s="33" t="s">
        <v>304</v>
      </c>
      <c r="G77" s="20" t="s">
        <v>57</v>
      </c>
      <c r="H77" s="105">
        <v>1.95</v>
      </c>
      <c r="I77" s="106">
        <v>0.3</v>
      </c>
      <c r="J77" s="107" t="s">
        <v>6</v>
      </c>
      <c r="K77" s="108">
        <v>1.37</v>
      </c>
      <c r="L77" s="108">
        <v>5.6</v>
      </c>
      <c r="M77" s="108">
        <v>6.43</v>
      </c>
      <c r="N77" s="106">
        <v>0.5</v>
      </c>
      <c r="O77" s="108">
        <v>2.8</v>
      </c>
      <c r="P77" s="108">
        <v>2.8</v>
      </c>
      <c r="Q77" s="56">
        <v>3.84</v>
      </c>
      <c r="R77" s="4"/>
      <c r="S77" s="296">
        <f t="shared" si="5"/>
        <v>6266.88</v>
      </c>
      <c r="T77" s="297">
        <f t="shared" si="5"/>
        <v>2699.52</v>
      </c>
      <c r="U77" s="297">
        <f t="shared" si="5"/>
        <v>7503.36</v>
      </c>
      <c r="V77" s="298">
        <f t="shared" si="5"/>
        <v>5241.5999999999995</v>
      </c>
      <c r="W77" s="298">
        <f t="shared" si="5"/>
        <v>5422.08</v>
      </c>
    </row>
    <row r="78" spans="1:23">
      <c r="A78" s="1"/>
      <c r="B78" s="83" t="s">
        <v>218</v>
      </c>
      <c r="C78" s="84"/>
      <c r="D78" s="85"/>
      <c r="E78" s="86"/>
      <c r="F78" s="73"/>
      <c r="G78" s="88"/>
      <c r="H78" s="89"/>
      <c r="I78" s="90"/>
      <c r="J78" s="91"/>
      <c r="K78" s="92"/>
      <c r="L78" s="92"/>
      <c r="M78" s="92"/>
      <c r="N78" s="90"/>
      <c r="O78" s="92"/>
      <c r="P78" s="92"/>
      <c r="Q78" s="99"/>
      <c r="R78" s="4"/>
      <c r="S78" s="293">
        <f t="shared" si="5"/>
        <v>0</v>
      </c>
      <c r="T78" s="294">
        <f t="shared" si="5"/>
        <v>0</v>
      </c>
      <c r="U78" s="294">
        <f t="shared" si="5"/>
        <v>0</v>
      </c>
      <c r="V78" s="295">
        <f t="shared" si="5"/>
        <v>0</v>
      </c>
      <c r="W78" s="295">
        <f t="shared" si="5"/>
        <v>0</v>
      </c>
    </row>
    <row r="79" spans="1:23">
      <c r="A79" s="1"/>
      <c r="B79" s="274"/>
      <c r="C79" s="57"/>
      <c r="D79" s="58" t="s">
        <v>219</v>
      </c>
      <c r="E79" s="59" t="s">
        <v>220</v>
      </c>
      <c r="F79" s="60" t="s">
        <v>221</v>
      </c>
      <c r="G79" s="61" t="s">
        <v>57</v>
      </c>
      <c r="H79" s="62">
        <v>12.13</v>
      </c>
      <c r="I79" s="63">
        <v>0.4</v>
      </c>
      <c r="J79" s="64" t="s">
        <v>6</v>
      </c>
      <c r="K79" s="65">
        <v>7.28</v>
      </c>
      <c r="L79" s="65">
        <v>4.45</v>
      </c>
      <c r="M79" s="65">
        <v>3.39</v>
      </c>
      <c r="N79" s="63">
        <v>0.5</v>
      </c>
      <c r="O79" s="65">
        <v>2.23</v>
      </c>
      <c r="P79" s="65">
        <v>2.23</v>
      </c>
      <c r="Q79" s="82">
        <v>16.23</v>
      </c>
      <c r="R79" s="4"/>
      <c r="S79" s="299">
        <f t="shared" si="5"/>
        <v>26487.360000000001</v>
      </c>
      <c r="T79" s="300">
        <f t="shared" si="5"/>
        <v>11409.69</v>
      </c>
      <c r="U79" s="300">
        <f t="shared" si="5"/>
        <v>31713.420000000002</v>
      </c>
      <c r="V79" s="301">
        <f t="shared" si="5"/>
        <v>22153.95</v>
      </c>
      <c r="W79" s="301">
        <f t="shared" si="5"/>
        <v>22916.760000000002</v>
      </c>
    </row>
    <row r="80" spans="1:23">
      <c r="A80" s="1"/>
      <c r="B80" s="275"/>
      <c r="C80" s="70"/>
      <c r="D80" s="58" t="s">
        <v>222</v>
      </c>
      <c r="E80" s="72" t="s">
        <v>223</v>
      </c>
      <c r="F80" s="60" t="s">
        <v>224</v>
      </c>
      <c r="G80" s="74" t="s">
        <v>225</v>
      </c>
      <c r="H80" s="75">
        <v>27.07</v>
      </c>
      <c r="I80" s="76">
        <v>0.47</v>
      </c>
      <c r="J80" s="77" t="s">
        <v>4</v>
      </c>
      <c r="K80" s="78">
        <v>14.35</v>
      </c>
      <c r="L80" s="78">
        <v>4.45</v>
      </c>
      <c r="M80" s="78">
        <v>3.39</v>
      </c>
      <c r="N80" s="76">
        <v>0.5</v>
      </c>
      <c r="O80" s="78">
        <v>2.23</v>
      </c>
      <c r="P80" s="78">
        <v>2.23</v>
      </c>
      <c r="Q80" s="68">
        <v>32</v>
      </c>
      <c r="R80" s="4"/>
      <c r="S80" s="299">
        <f t="shared" si="5"/>
        <v>52224</v>
      </c>
      <c r="T80" s="300">
        <f t="shared" si="5"/>
        <v>22496</v>
      </c>
      <c r="U80" s="300">
        <f t="shared" si="5"/>
        <v>62528</v>
      </c>
      <c r="V80" s="301">
        <f t="shared" si="5"/>
        <v>43680</v>
      </c>
      <c r="W80" s="301">
        <f t="shared" si="5"/>
        <v>45184</v>
      </c>
    </row>
    <row r="81" spans="1:23" ht="13.5" thickBot="1">
      <c r="A81" s="1"/>
      <c r="B81" s="29"/>
      <c r="C81" s="30"/>
      <c r="D81" s="31" t="s">
        <v>226</v>
      </c>
      <c r="E81" s="32" t="s">
        <v>227</v>
      </c>
      <c r="F81" s="33" t="s">
        <v>228</v>
      </c>
      <c r="G81" s="34" t="s">
        <v>214</v>
      </c>
      <c r="H81" s="35">
        <v>1.45</v>
      </c>
      <c r="I81" s="36">
        <v>0.3</v>
      </c>
      <c r="J81" s="37" t="s">
        <v>6</v>
      </c>
      <c r="K81" s="38">
        <v>1.02</v>
      </c>
      <c r="L81" s="38">
        <v>4.45</v>
      </c>
      <c r="M81" s="38">
        <v>3.39</v>
      </c>
      <c r="N81" s="36">
        <v>0.5</v>
      </c>
      <c r="O81" s="38">
        <v>2.23</v>
      </c>
      <c r="P81" s="38">
        <v>2.23</v>
      </c>
      <c r="Q81" s="41">
        <v>2.27</v>
      </c>
      <c r="R81" s="4"/>
      <c r="S81" s="296">
        <f t="shared" si="5"/>
        <v>3704.64</v>
      </c>
      <c r="T81" s="297">
        <f t="shared" si="5"/>
        <v>1595.81</v>
      </c>
      <c r="U81" s="297">
        <f t="shared" si="5"/>
        <v>4435.58</v>
      </c>
      <c r="V81" s="298">
        <f t="shared" si="5"/>
        <v>3098.55</v>
      </c>
      <c r="W81" s="298">
        <f t="shared" si="5"/>
        <v>3205.2400000000002</v>
      </c>
    </row>
    <row r="82" spans="1:23">
      <c r="A82" s="1"/>
      <c r="B82" s="1"/>
      <c r="C82" s="1"/>
      <c r="D82" s="1"/>
      <c r="E82" s="2"/>
      <c r="F82" s="1"/>
      <c r="G82" s="3"/>
      <c r="H82" s="4"/>
      <c r="I82" s="111" t="s">
        <v>239</v>
      </c>
      <c r="J82" s="3"/>
      <c r="K82" s="4"/>
      <c r="L82" s="4"/>
      <c r="M82" s="4"/>
      <c r="N82" s="5"/>
      <c r="O82" s="4"/>
      <c r="P82" s="3"/>
      <c r="Q82" s="3"/>
      <c r="R82" s="3"/>
    </row>
    <row r="83" spans="1:23">
      <c r="A83" s="1"/>
      <c r="B83" s="1"/>
      <c r="C83" s="1"/>
      <c r="D83" s="1"/>
      <c r="E83" s="282"/>
      <c r="F83" s="1"/>
      <c r="G83" s="282"/>
      <c r="H83" s="4"/>
      <c r="I83" s="112" t="s">
        <v>240</v>
      </c>
      <c r="J83" s="3"/>
      <c r="K83" s="4"/>
      <c r="L83" s="4"/>
      <c r="M83" s="4"/>
      <c r="N83" s="5"/>
      <c r="O83" s="4"/>
      <c r="P83" s="3"/>
      <c r="Q83" s="3"/>
      <c r="R83" s="3"/>
    </row>
    <row r="84" spans="1:23">
      <c r="A84" s="1"/>
      <c r="B84" s="1"/>
      <c r="C84" s="1"/>
      <c r="D84" s="1"/>
      <c r="E84" s="2"/>
      <c r="F84" s="1"/>
      <c r="G84" s="3"/>
      <c r="H84" s="4"/>
      <c r="I84" s="113" t="s">
        <v>241</v>
      </c>
      <c r="J84" s="3"/>
      <c r="K84" s="4"/>
      <c r="L84" s="4"/>
      <c r="M84" s="4"/>
      <c r="N84" s="5"/>
      <c r="O84" s="4"/>
      <c r="P84" s="3"/>
      <c r="Q84" s="3"/>
      <c r="R84" s="3"/>
    </row>
    <row r="85" spans="1:23" ht="12" customHeight="1">
      <c r="A85" s="1"/>
      <c r="B85" s="1"/>
      <c r="C85" s="1"/>
      <c r="D85" s="1"/>
      <c r="E85" s="2"/>
      <c r="F85" s="1"/>
      <c r="G85" s="3"/>
      <c r="H85" s="4"/>
      <c r="I85" s="113" t="s">
        <v>242</v>
      </c>
      <c r="J85" s="3"/>
      <c r="K85" s="4"/>
      <c r="L85" s="4"/>
      <c r="M85" s="4"/>
      <c r="N85" s="5"/>
      <c r="O85" s="4"/>
      <c r="P85" s="3"/>
      <c r="Q85" s="3"/>
      <c r="R85" s="3"/>
    </row>
    <row r="86" spans="1:23">
      <c r="A86" s="1"/>
      <c r="B86" s="1"/>
      <c r="C86" s="1"/>
      <c r="D86" s="1"/>
      <c r="E86" s="2"/>
      <c r="F86" s="1"/>
      <c r="G86" s="3"/>
      <c r="H86" s="4"/>
      <c r="I86" s="5"/>
      <c r="J86" s="3"/>
      <c r="K86" s="4"/>
      <c r="L86" s="4"/>
      <c r="M86" s="4"/>
      <c r="N86" s="5"/>
      <c r="O86" s="4"/>
      <c r="P86" s="3"/>
      <c r="Q86" s="3"/>
      <c r="R86" s="3"/>
    </row>
  </sheetData>
  <sheetProtection insertRows="0"/>
  <mergeCells count="3">
    <mergeCell ref="B2:Q2"/>
    <mergeCell ref="B3:D3"/>
    <mergeCell ref="S1:W1"/>
  </mergeCells>
  <printOptions horizontalCentered="1"/>
  <pageMargins left="0.5" right="0.5" top="0.25" bottom="0.25" header="0.5" footer="0.5"/>
  <pageSetup scale="65" orientation="portrait" r:id="rId1"/>
  <headerFooter alignWithMargins="0"/>
  <ignoredErrors>
    <ignoredError sqref="E7:E8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U5" sqref="U5"/>
    </sheetView>
  </sheetViews>
  <sheetFormatPr defaultColWidth="9.140625" defaultRowHeight="12.75"/>
  <cols>
    <col min="1" max="16384" width="9.140625" style="249"/>
  </cols>
  <sheetData/>
  <sheetProtection algorithmName="SHA-512" hashValue="xw0DEFrT3IyP6OPS2IfxpKOCuXfVoxsiMxkF5tzgaXrjeY0X5C3buHtoR0K8fUzQu9jlUw1jQ06QVaUp4fOpJg==" saltValue="V8WIwlG13GdZwoIYnrqwm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72"/>
  <sheetViews>
    <sheetView workbookViewId="0">
      <selection activeCell="F13" sqref="F13:F14"/>
    </sheetView>
  </sheetViews>
  <sheetFormatPr defaultRowHeight="12.75"/>
  <cols>
    <col min="1" max="1" width="3.7109375" style="6" customWidth="1"/>
    <col min="2" max="3" width="1.140625" style="6" customWidth="1"/>
    <col min="4" max="4" width="43.7109375" style="6" customWidth="1"/>
    <col min="5" max="5" width="6.140625" style="114" customWidth="1"/>
    <col min="6" max="6" width="125.7109375" style="6" bestFit="1" customWidth="1"/>
    <col min="7" max="7" width="19.85546875" style="115" customWidth="1"/>
    <col min="8" max="8" width="3.7109375" style="115" customWidth="1"/>
    <col min="9" max="9" width="9.140625" style="6"/>
    <col min="10" max="10" width="11.28515625" style="6" customWidth="1"/>
    <col min="11" max="219" width="9.140625" style="6"/>
    <col min="220" max="221" width="1.140625" style="6" customWidth="1"/>
    <col min="222" max="222" width="36.28515625" style="6" customWidth="1"/>
    <col min="223" max="223" width="9" style="6" customWidth="1"/>
    <col min="224" max="224" width="0" style="6" hidden="1" customWidth="1"/>
    <col min="225" max="225" width="19.85546875" style="6" customWidth="1"/>
    <col min="226" max="226" width="7.85546875" style="6" customWidth="1"/>
    <col min="227" max="227" width="5.85546875" style="6" customWidth="1"/>
    <col min="228" max="228" width="7.140625" style="6" customWidth="1"/>
    <col min="229" max="229" width="8" style="6" customWidth="1"/>
    <col min="230" max="230" width="9.140625" style="6"/>
    <col min="231" max="231" width="6.140625" style="6" customWidth="1"/>
    <col min="232" max="234" width="8.140625" style="6" customWidth="1"/>
    <col min="235" max="235" width="9.140625" style="6"/>
    <col min="236" max="239" width="10.5703125" style="6" customWidth="1"/>
    <col min="240" max="243" width="10.85546875" style="6" customWidth="1"/>
    <col min="244" max="475" width="9.140625" style="6"/>
    <col min="476" max="477" width="1.140625" style="6" customWidth="1"/>
    <col min="478" max="478" width="36.28515625" style="6" customWidth="1"/>
    <col min="479" max="479" width="9" style="6" customWidth="1"/>
    <col min="480" max="480" width="0" style="6" hidden="1" customWidth="1"/>
    <col min="481" max="481" width="19.85546875" style="6" customWidth="1"/>
    <col min="482" max="482" width="7.85546875" style="6" customWidth="1"/>
    <col min="483" max="483" width="5.85546875" style="6" customWidth="1"/>
    <col min="484" max="484" width="7.140625" style="6" customWidth="1"/>
    <col min="485" max="485" width="8" style="6" customWidth="1"/>
    <col min="486" max="486" width="9.140625" style="6"/>
    <col min="487" max="487" width="6.140625" style="6" customWidth="1"/>
    <col min="488" max="490" width="8.140625" style="6" customWidth="1"/>
    <col min="491" max="491" width="9.140625" style="6"/>
    <col min="492" max="495" width="10.5703125" style="6" customWidth="1"/>
    <col min="496" max="499" width="10.85546875" style="6" customWidth="1"/>
    <col min="500" max="731" width="9.140625" style="6"/>
    <col min="732" max="733" width="1.140625" style="6" customWidth="1"/>
    <col min="734" max="734" width="36.28515625" style="6" customWidth="1"/>
    <col min="735" max="735" width="9" style="6" customWidth="1"/>
    <col min="736" max="736" width="0" style="6" hidden="1" customWidth="1"/>
    <col min="737" max="737" width="19.85546875" style="6" customWidth="1"/>
    <col min="738" max="738" width="7.85546875" style="6" customWidth="1"/>
    <col min="739" max="739" width="5.85546875" style="6" customWidth="1"/>
    <col min="740" max="740" width="7.140625" style="6" customWidth="1"/>
    <col min="741" max="741" width="8" style="6" customWidth="1"/>
    <col min="742" max="742" width="9.140625" style="6"/>
    <col min="743" max="743" width="6.140625" style="6" customWidth="1"/>
    <col min="744" max="746" width="8.140625" style="6" customWidth="1"/>
    <col min="747" max="747" width="9.140625" style="6"/>
    <col min="748" max="751" width="10.5703125" style="6" customWidth="1"/>
    <col min="752" max="755" width="10.85546875" style="6" customWidth="1"/>
    <col min="756" max="987" width="9.140625" style="6"/>
    <col min="988" max="989" width="1.140625" style="6" customWidth="1"/>
    <col min="990" max="990" width="36.28515625" style="6" customWidth="1"/>
    <col min="991" max="991" width="9" style="6" customWidth="1"/>
    <col min="992" max="992" width="0" style="6" hidden="1" customWidth="1"/>
    <col min="993" max="993" width="19.85546875" style="6" customWidth="1"/>
    <col min="994" max="994" width="7.85546875" style="6" customWidth="1"/>
    <col min="995" max="995" width="5.85546875" style="6" customWidth="1"/>
    <col min="996" max="996" width="7.140625" style="6" customWidth="1"/>
    <col min="997" max="997" width="8" style="6" customWidth="1"/>
    <col min="998" max="998" width="9.140625" style="6"/>
    <col min="999" max="999" width="6.140625" style="6" customWidth="1"/>
    <col min="1000" max="1002" width="8.140625" style="6" customWidth="1"/>
    <col min="1003" max="1003" width="9.140625" style="6"/>
    <col min="1004" max="1007" width="10.5703125" style="6" customWidth="1"/>
    <col min="1008" max="1011" width="10.85546875" style="6" customWidth="1"/>
    <col min="1012" max="1243" width="9.140625" style="6"/>
    <col min="1244" max="1245" width="1.140625" style="6" customWidth="1"/>
    <col min="1246" max="1246" width="36.28515625" style="6" customWidth="1"/>
    <col min="1247" max="1247" width="9" style="6" customWidth="1"/>
    <col min="1248" max="1248" width="0" style="6" hidden="1" customWidth="1"/>
    <col min="1249" max="1249" width="19.85546875" style="6" customWidth="1"/>
    <col min="1250" max="1250" width="7.85546875" style="6" customWidth="1"/>
    <col min="1251" max="1251" width="5.85546875" style="6" customWidth="1"/>
    <col min="1252" max="1252" width="7.140625" style="6" customWidth="1"/>
    <col min="1253" max="1253" width="8" style="6" customWidth="1"/>
    <col min="1254" max="1254" width="9.140625" style="6"/>
    <col min="1255" max="1255" width="6.140625" style="6" customWidth="1"/>
    <col min="1256" max="1258" width="8.140625" style="6" customWidth="1"/>
    <col min="1259" max="1259" width="9.140625" style="6"/>
    <col min="1260" max="1263" width="10.5703125" style="6" customWidth="1"/>
    <col min="1264" max="1267" width="10.85546875" style="6" customWidth="1"/>
    <col min="1268" max="1499" width="9.140625" style="6"/>
    <col min="1500" max="1501" width="1.140625" style="6" customWidth="1"/>
    <col min="1502" max="1502" width="36.28515625" style="6" customWidth="1"/>
    <col min="1503" max="1503" width="9" style="6" customWidth="1"/>
    <col min="1504" max="1504" width="0" style="6" hidden="1" customWidth="1"/>
    <col min="1505" max="1505" width="19.85546875" style="6" customWidth="1"/>
    <col min="1506" max="1506" width="7.85546875" style="6" customWidth="1"/>
    <col min="1507" max="1507" width="5.85546875" style="6" customWidth="1"/>
    <col min="1508" max="1508" width="7.140625" style="6" customWidth="1"/>
    <col min="1509" max="1509" width="8" style="6" customWidth="1"/>
    <col min="1510" max="1510" width="9.140625" style="6"/>
    <col min="1511" max="1511" width="6.140625" style="6" customWidth="1"/>
    <col min="1512" max="1514" width="8.140625" style="6" customWidth="1"/>
    <col min="1515" max="1515" width="9.140625" style="6"/>
    <col min="1516" max="1519" width="10.5703125" style="6" customWidth="1"/>
    <col min="1520" max="1523" width="10.85546875" style="6" customWidth="1"/>
    <col min="1524" max="1755" width="9.140625" style="6"/>
    <col min="1756" max="1757" width="1.140625" style="6" customWidth="1"/>
    <col min="1758" max="1758" width="36.28515625" style="6" customWidth="1"/>
    <col min="1759" max="1759" width="9" style="6" customWidth="1"/>
    <col min="1760" max="1760" width="0" style="6" hidden="1" customWidth="1"/>
    <col min="1761" max="1761" width="19.85546875" style="6" customWidth="1"/>
    <col min="1762" max="1762" width="7.85546875" style="6" customWidth="1"/>
    <col min="1763" max="1763" width="5.85546875" style="6" customWidth="1"/>
    <col min="1764" max="1764" width="7.140625" style="6" customWidth="1"/>
    <col min="1765" max="1765" width="8" style="6" customWidth="1"/>
    <col min="1766" max="1766" width="9.140625" style="6"/>
    <col min="1767" max="1767" width="6.140625" style="6" customWidth="1"/>
    <col min="1768" max="1770" width="8.140625" style="6" customWidth="1"/>
    <col min="1771" max="1771" width="9.140625" style="6"/>
    <col min="1772" max="1775" width="10.5703125" style="6" customWidth="1"/>
    <col min="1776" max="1779" width="10.85546875" style="6" customWidth="1"/>
    <col min="1780" max="2011" width="9.140625" style="6"/>
    <col min="2012" max="2013" width="1.140625" style="6" customWidth="1"/>
    <col min="2014" max="2014" width="36.28515625" style="6" customWidth="1"/>
    <col min="2015" max="2015" width="9" style="6" customWidth="1"/>
    <col min="2016" max="2016" width="0" style="6" hidden="1" customWidth="1"/>
    <col min="2017" max="2017" width="19.85546875" style="6" customWidth="1"/>
    <col min="2018" max="2018" width="7.85546875" style="6" customWidth="1"/>
    <col min="2019" max="2019" width="5.85546875" style="6" customWidth="1"/>
    <col min="2020" max="2020" width="7.140625" style="6" customWidth="1"/>
    <col min="2021" max="2021" width="8" style="6" customWidth="1"/>
    <col min="2022" max="2022" width="9.140625" style="6"/>
    <col min="2023" max="2023" width="6.140625" style="6" customWidth="1"/>
    <col min="2024" max="2026" width="8.140625" style="6" customWidth="1"/>
    <col min="2027" max="2027" width="9.140625" style="6"/>
    <col min="2028" max="2031" width="10.5703125" style="6" customWidth="1"/>
    <col min="2032" max="2035" width="10.85546875" style="6" customWidth="1"/>
    <col min="2036" max="2267" width="9.140625" style="6"/>
    <col min="2268" max="2269" width="1.140625" style="6" customWidth="1"/>
    <col min="2270" max="2270" width="36.28515625" style="6" customWidth="1"/>
    <col min="2271" max="2271" width="9" style="6" customWidth="1"/>
    <col min="2272" max="2272" width="0" style="6" hidden="1" customWidth="1"/>
    <col min="2273" max="2273" width="19.85546875" style="6" customWidth="1"/>
    <col min="2274" max="2274" width="7.85546875" style="6" customWidth="1"/>
    <col min="2275" max="2275" width="5.85546875" style="6" customWidth="1"/>
    <col min="2276" max="2276" width="7.140625" style="6" customWidth="1"/>
    <col min="2277" max="2277" width="8" style="6" customWidth="1"/>
    <col min="2278" max="2278" width="9.140625" style="6"/>
    <col min="2279" max="2279" width="6.140625" style="6" customWidth="1"/>
    <col min="2280" max="2282" width="8.140625" style="6" customWidth="1"/>
    <col min="2283" max="2283" width="9.140625" style="6"/>
    <col min="2284" max="2287" width="10.5703125" style="6" customWidth="1"/>
    <col min="2288" max="2291" width="10.85546875" style="6" customWidth="1"/>
    <col min="2292" max="2523" width="9.140625" style="6"/>
    <col min="2524" max="2525" width="1.140625" style="6" customWidth="1"/>
    <col min="2526" max="2526" width="36.28515625" style="6" customWidth="1"/>
    <col min="2527" max="2527" width="9" style="6" customWidth="1"/>
    <col min="2528" max="2528" width="0" style="6" hidden="1" customWidth="1"/>
    <col min="2529" max="2529" width="19.85546875" style="6" customWidth="1"/>
    <col min="2530" max="2530" width="7.85546875" style="6" customWidth="1"/>
    <col min="2531" max="2531" width="5.85546875" style="6" customWidth="1"/>
    <col min="2532" max="2532" width="7.140625" style="6" customWidth="1"/>
    <col min="2533" max="2533" width="8" style="6" customWidth="1"/>
    <col min="2534" max="2534" width="9.140625" style="6"/>
    <col min="2535" max="2535" width="6.140625" style="6" customWidth="1"/>
    <col min="2536" max="2538" width="8.140625" style="6" customWidth="1"/>
    <col min="2539" max="2539" width="9.140625" style="6"/>
    <col min="2540" max="2543" width="10.5703125" style="6" customWidth="1"/>
    <col min="2544" max="2547" width="10.85546875" style="6" customWidth="1"/>
    <col min="2548" max="2779" width="9.140625" style="6"/>
    <col min="2780" max="2781" width="1.140625" style="6" customWidth="1"/>
    <col min="2782" max="2782" width="36.28515625" style="6" customWidth="1"/>
    <col min="2783" max="2783" width="9" style="6" customWidth="1"/>
    <col min="2784" max="2784" width="0" style="6" hidden="1" customWidth="1"/>
    <col min="2785" max="2785" width="19.85546875" style="6" customWidth="1"/>
    <col min="2786" max="2786" width="7.85546875" style="6" customWidth="1"/>
    <col min="2787" max="2787" width="5.85546875" style="6" customWidth="1"/>
    <col min="2788" max="2788" width="7.140625" style="6" customWidth="1"/>
    <col min="2789" max="2789" width="8" style="6" customWidth="1"/>
    <col min="2790" max="2790" width="9.140625" style="6"/>
    <col min="2791" max="2791" width="6.140625" style="6" customWidth="1"/>
    <col min="2792" max="2794" width="8.140625" style="6" customWidth="1"/>
    <col min="2795" max="2795" width="9.140625" style="6"/>
    <col min="2796" max="2799" width="10.5703125" style="6" customWidth="1"/>
    <col min="2800" max="2803" width="10.85546875" style="6" customWidth="1"/>
    <col min="2804" max="3035" width="9.140625" style="6"/>
    <col min="3036" max="3037" width="1.140625" style="6" customWidth="1"/>
    <col min="3038" max="3038" width="36.28515625" style="6" customWidth="1"/>
    <col min="3039" max="3039" width="9" style="6" customWidth="1"/>
    <col min="3040" max="3040" width="0" style="6" hidden="1" customWidth="1"/>
    <col min="3041" max="3041" width="19.85546875" style="6" customWidth="1"/>
    <col min="3042" max="3042" width="7.85546875" style="6" customWidth="1"/>
    <col min="3043" max="3043" width="5.85546875" style="6" customWidth="1"/>
    <col min="3044" max="3044" width="7.140625" style="6" customWidth="1"/>
    <col min="3045" max="3045" width="8" style="6" customWidth="1"/>
    <col min="3046" max="3046" width="9.140625" style="6"/>
    <col min="3047" max="3047" width="6.140625" style="6" customWidth="1"/>
    <col min="3048" max="3050" width="8.140625" style="6" customWidth="1"/>
    <col min="3051" max="3051" width="9.140625" style="6"/>
    <col min="3052" max="3055" width="10.5703125" style="6" customWidth="1"/>
    <col min="3056" max="3059" width="10.85546875" style="6" customWidth="1"/>
    <col min="3060" max="3291" width="9.140625" style="6"/>
    <col min="3292" max="3293" width="1.140625" style="6" customWidth="1"/>
    <col min="3294" max="3294" width="36.28515625" style="6" customWidth="1"/>
    <col min="3295" max="3295" width="9" style="6" customWidth="1"/>
    <col min="3296" max="3296" width="0" style="6" hidden="1" customWidth="1"/>
    <col min="3297" max="3297" width="19.85546875" style="6" customWidth="1"/>
    <col min="3298" max="3298" width="7.85546875" style="6" customWidth="1"/>
    <col min="3299" max="3299" width="5.85546875" style="6" customWidth="1"/>
    <col min="3300" max="3300" width="7.140625" style="6" customWidth="1"/>
    <col min="3301" max="3301" width="8" style="6" customWidth="1"/>
    <col min="3302" max="3302" width="9.140625" style="6"/>
    <col min="3303" max="3303" width="6.140625" style="6" customWidth="1"/>
    <col min="3304" max="3306" width="8.140625" style="6" customWidth="1"/>
    <col min="3307" max="3307" width="9.140625" style="6"/>
    <col min="3308" max="3311" width="10.5703125" style="6" customWidth="1"/>
    <col min="3312" max="3315" width="10.85546875" style="6" customWidth="1"/>
    <col min="3316" max="3547" width="9.140625" style="6"/>
    <col min="3548" max="3549" width="1.140625" style="6" customWidth="1"/>
    <col min="3550" max="3550" width="36.28515625" style="6" customWidth="1"/>
    <col min="3551" max="3551" width="9" style="6" customWidth="1"/>
    <col min="3552" max="3552" width="0" style="6" hidden="1" customWidth="1"/>
    <col min="3553" max="3553" width="19.85546875" style="6" customWidth="1"/>
    <col min="3554" max="3554" width="7.85546875" style="6" customWidth="1"/>
    <col min="3555" max="3555" width="5.85546875" style="6" customWidth="1"/>
    <col min="3556" max="3556" width="7.140625" style="6" customWidth="1"/>
    <col min="3557" max="3557" width="8" style="6" customWidth="1"/>
    <col min="3558" max="3558" width="9.140625" style="6"/>
    <col min="3559" max="3559" width="6.140625" style="6" customWidth="1"/>
    <col min="3560" max="3562" width="8.140625" style="6" customWidth="1"/>
    <col min="3563" max="3563" width="9.140625" style="6"/>
    <col min="3564" max="3567" width="10.5703125" style="6" customWidth="1"/>
    <col min="3568" max="3571" width="10.85546875" style="6" customWidth="1"/>
    <col min="3572" max="3803" width="9.140625" style="6"/>
    <col min="3804" max="3805" width="1.140625" style="6" customWidth="1"/>
    <col min="3806" max="3806" width="36.28515625" style="6" customWidth="1"/>
    <col min="3807" max="3807" width="9" style="6" customWidth="1"/>
    <col min="3808" max="3808" width="0" style="6" hidden="1" customWidth="1"/>
    <col min="3809" max="3809" width="19.85546875" style="6" customWidth="1"/>
    <col min="3810" max="3810" width="7.85546875" style="6" customWidth="1"/>
    <col min="3811" max="3811" width="5.85546875" style="6" customWidth="1"/>
    <col min="3812" max="3812" width="7.140625" style="6" customWidth="1"/>
    <col min="3813" max="3813" width="8" style="6" customWidth="1"/>
    <col min="3814" max="3814" width="9.140625" style="6"/>
    <col min="3815" max="3815" width="6.140625" style="6" customWidth="1"/>
    <col min="3816" max="3818" width="8.140625" style="6" customWidth="1"/>
    <col min="3819" max="3819" width="9.140625" style="6"/>
    <col min="3820" max="3823" width="10.5703125" style="6" customWidth="1"/>
    <col min="3824" max="3827" width="10.85546875" style="6" customWidth="1"/>
    <col min="3828" max="4059" width="9.140625" style="6"/>
    <col min="4060" max="4061" width="1.140625" style="6" customWidth="1"/>
    <col min="4062" max="4062" width="36.28515625" style="6" customWidth="1"/>
    <col min="4063" max="4063" width="9" style="6" customWidth="1"/>
    <col min="4064" max="4064" width="0" style="6" hidden="1" customWidth="1"/>
    <col min="4065" max="4065" width="19.85546875" style="6" customWidth="1"/>
    <col min="4066" max="4066" width="7.85546875" style="6" customWidth="1"/>
    <col min="4067" max="4067" width="5.85546875" style="6" customWidth="1"/>
    <col min="4068" max="4068" width="7.140625" style="6" customWidth="1"/>
    <col min="4069" max="4069" width="8" style="6" customWidth="1"/>
    <col min="4070" max="4070" width="9.140625" style="6"/>
    <col min="4071" max="4071" width="6.140625" style="6" customWidth="1"/>
    <col min="4072" max="4074" width="8.140625" style="6" customWidth="1"/>
    <col min="4075" max="4075" width="9.140625" style="6"/>
    <col min="4076" max="4079" width="10.5703125" style="6" customWidth="1"/>
    <col min="4080" max="4083" width="10.85546875" style="6" customWidth="1"/>
    <col min="4084" max="4315" width="9.140625" style="6"/>
    <col min="4316" max="4317" width="1.140625" style="6" customWidth="1"/>
    <col min="4318" max="4318" width="36.28515625" style="6" customWidth="1"/>
    <col min="4319" max="4319" width="9" style="6" customWidth="1"/>
    <col min="4320" max="4320" width="0" style="6" hidden="1" customWidth="1"/>
    <col min="4321" max="4321" width="19.85546875" style="6" customWidth="1"/>
    <col min="4322" max="4322" width="7.85546875" style="6" customWidth="1"/>
    <col min="4323" max="4323" width="5.85546875" style="6" customWidth="1"/>
    <col min="4324" max="4324" width="7.140625" style="6" customWidth="1"/>
    <col min="4325" max="4325" width="8" style="6" customWidth="1"/>
    <col min="4326" max="4326" width="9.140625" style="6"/>
    <col min="4327" max="4327" width="6.140625" style="6" customWidth="1"/>
    <col min="4328" max="4330" width="8.140625" style="6" customWidth="1"/>
    <col min="4331" max="4331" width="9.140625" style="6"/>
    <col min="4332" max="4335" width="10.5703125" style="6" customWidth="1"/>
    <col min="4336" max="4339" width="10.85546875" style="6" customWidth="1"/>
    <col min="4340" max="4571" width="9.140625" style="6"/>
    <col min="4572" max="4573" width="1.140625" style="6" customWidth="1"/>
    <col min="4574" max="4574" width="36.28515625" style="6" customWidth="1"/>
    <col min="4575" max="4575" width="9" style="6" customWidth="1"/>
    <col min="4576" max="4576" width="0" style="6" hidden="1" customWidth="1"/>
    <col min="4577" max="4577" width="19.85546875" style="6" customWidth="1"/>
    <col min="4578" max="4578" width="7.85546875" style="6" customWidth="1"/>
    <col min="4579" max="4579" width="5.85546875" style="6" customWidth="1"/>
    <col min="4580" max="4580" width="7.140625" style="6" customWidth="1"/>
    <col min="4581" max="4581" width="8" style="6" customWidth="1"/>
    <col min="4582" max="4582" width="9.140625" style="6"/>
    <col min="4583" max="4583" width="6.140625" style="6" customWidth="1"/>
    <col min="4584" max="4586" width="8.140625" style="6" customWidth="1"/>
    <col min="4587" max="4587" width="9.140625" style="6"/>
    <col min="4588" max="4591" width="10.5703125" style="6" customWidth="1"/>
    <col min="4592" max="4595" width="10.85546875" style="6" customWidth="1"/>
    <col min="4596" max="4827" width="9.140625" style="6"/>
    <col min="4828" max="4829" width="1.140625" style="6" customWidth="1"/>
    <col min="4830" max="4830" width="36.28515625" style="6" customWidth="1"/>
    <col min="4831" max="4831" width="9" style="6" customWidth="1"/>
    <col min="4832" max="4832" width="0" style="6" hidden="1" customWidth="1"/>
    <col min="4833" max="4833" width="19.85546875" style="6" customWidth="1"/>
    <col min="4834" max="4834" width="7.85546875" style="6" customWidth="1"/>
    <col min="4835" max="4835" width="5.85546875" style="6" customWidth="1"/>
    <col min="4836" max="4836" width="7.140625" style="6" customWidth="1"/>
    <col min="4837" max="4837" width="8" style="6" customWidth="1"/>
    <col min="4838" max="4838" width="9.140625" style="6"/>
    <col min="4839" max="4839" width="6.140625" style="6" customWidth="1"/>
    <col min="4840" max="4842" width="8.140625" style="6" customWidth="1"/>
    <col min="4843" max="4843" width="9.140625" style="6"/>
    <col min="4844" max="4847" width="10.5703125" style="6" customWidth="1"/>
    <col min="4848" max="4851" width="10.85546875" style="6" customWidth="1"/>
    <col min="4852" max="5083" width="9.140625" style="6"/>
    <col min="5084" max="5085" width="1.140625" style="6" customWidth="1"/>
    <col min="5086" max="5086" width="36.28515625" style="6" customWidth="1"/>
    <col min="5087" max="5087" width="9" style="6" customWidth="1"/>
    <col min="5088" max="5088" width="0" style="6" hidden="1" customWidth="1"/>
    <col min="5089" max="5089" width="19.85546875" style="6" customWidth="1"/>
    <col min="5090" max="5090" width="7.85546875" style="6" customWidth="1"/>
    <col min="5091" max="5091" width="5.85546875" style="6" customWidth="1"/>
    <col min="5092" max="5092" width="7.140625" style="6" customWidth="1"/>
    <col min="5093" max="5093" width="8" style="6" customWidth="1"/>
    <col min="5094" max="5094" width="9.140625" style="6"/>
    <col min="5095" max="5095" width="6.140625" style="6" customWidth="1"/>
    <col min="5096" max="5098" width="8.140625" style="6" customWidth="1"/>
    <col min="5099" max="5099" width="9.140625" style="6"/>
    <col min="5100" max="5103" width="10.5703125" style="6" customWidth="1"/>
    <col min="5104" max="5107" width="10.85546875" style="6" customWidth="1"/>
    <col min="5108" max="5339" width="9.140625" style="6"/>
    <col min="5340" max="5341" width="1.140625" style="6" customWidth="1"/>
    <col min="5342" max="5342" width="36.28515625" style="6" customWidth="1"/>
    <col min="5343" max="5343" width="9" style="6" customWidth="1"/>
    <col min="5344" max="5344" width="0" style="6" hidden="1" customWidth="1"/>
    <col min="5345" max="5345" width="19.85546875" style="6" customWidth="1"/>
    <col min="5346" max="5346" width="7.85546875" style="6" customWidth="1"/>
    <col min="5347" max="5347" width="5.85546875" style="6" customWidth="1"/>
    <col min="5348" max="5348" width="7.140625" style="6" customWidth="1"/>
    <col min="5349" max="5349" width="8" style="6" customWidth="1"/>
    <col min="5350" max="5350" width="9.140625" style="6"/>
    <col min="5351" max="5351" width="6.140625" style="6" customWidth="1"/>
    <col min="5352" max="5354" width="8.140625" style="6" customWidth="1"/>
    <col min="5355" max="5355" width="9.140625" style="6"/>
    <col min="5356" max="5359" width="10.5703125" style="6" customWidth="1"/>
    <col min="5360" max="5363" width="10.85546875" style="6" customWidth="1"/>
    <col min="5364" max="5595" width="9.140625" style="6"/>
    <col min="5596" max="5597" width="1.140625" style="6" customWidth="1"/>
    <col min="5598" max="5598" width="36.28515625" style="6" customWidth="1"/>
    <col min="5599" max="5599" width="9" style="6" customWidth="1"/>
    <col min="5600" max="5600" width="0" style="6" hidden="1" customWidth="1"/>
    <col min="5601" max="5601" width="19.85546875" style="6" customWidth="1"/>
    <col min="5602" max="5602" width="7.85546875" style="6" customWidth="1"/>
    <col min="5603" max="5603" width="5.85546875" style="6" customWidth="1"/>
    <col min="5604" max="5604" width="7.140625" style="6" customWidth="1"/>
    <col min="5605" max="5605" width="8" style="6" customWidth="1"/>
    <col min="5606" max="5606" width="9.140625" style="6"/>
    <col min="5607" max="5607" width="6.140625" style="6" customWidth="1"/>
    <col min="5608" max="5610" width="8.140625" style="6" customWidth="1"/>
    <col min="5611" max="5611" width="9.140625" style="6"/>
    <col min="5612" max="5615" width="10.5703125" style="6" customWidth="1"/>
    <col min="5616" max="5619" width="10.85546875" style="6" customWidth="1"/>
    <col min="5620" max="5851" width="9.140625" style="6"/>
    <col min="5852" max="5853" width="1.140625" style="6" customWidth="1"/>
    <col min="5854" max="5854" width="36.28515625" style="6" customWidth="1"/>
    <col min="5855" max="5855" width="9" style="6" customWidth="1"/>
    <col min="5856" max="5856" width="0" style="6" hidden="1" customWidth="1"/>
    <col min="5857" max="5857" width="19.85546875" style="6" customWidth="1"/>
    <col min="5858" max="5858" width="7.85546875" style="6" customWidth="1"/>
    <col min="5859" max="5859" width="5.85546875" style="6" customWidth="1"/>
    <col min="5860" max="5860" width="7.140625" style="6" customWidth="1"/>
    <col min="5861" max="5861" width="8" style="6" customWidth="1"/>
    <col min="5862" max="5862" width="9.140625" style="6"/>
    <col min="5863" max="5863" width="6.140625" style="6" customWidth="1"/>
    <col min="5864" max="5866" width="8.140625" style="6" customWidth="1"/>
    <col min="5867" max="5867" width="9.140625" style="6"/>
    <col min="5868" max="5871" width="10.5703125" style="6" customWidth="1"/>
    <col min="5872" max="5875" width="10.85546875" style="6" customWidth="1"/>
    <col min="5876" max="6107" width="9.140625" style="6"/>
    <col min="6108" max="6109" width="1.140625" style="6" customWidth="1"/>
    <col min="6110" max="6110" width="36.28515625" style="6" customWidth="1"/>
    <col min="6111" max="6111" width="9" style="6" customWidth="1"/>
    <col min="6112" max="6112" width="0" style="6" hidden="1" customWidth="1"/>
    <col min="6113" max="6113" width="19.85546875" style="6" customWidth="1"/>
    <col min="6114" max="6114" width="7.85546875" style="6" customWidth="1"/>
    <col min="6115" max="6115" width="5.85546875" style="6" customWidth="1"/>
    <col min="6116" max="6116" width="7.140625" style="6" customWidth="1"/>
    <col min="6117" max="6117" width="8" style="6" customWidth="1"/>
    <col min="6118" max="6118" width="9.140625" style="6"/>
    <col min="6119" max="6119" width="6.140625" style="6" customWidth="1"/>
    <col min="6120" max="6122" width="8.140625" style="6" customWidth="1"/>
    <col min="6123" max="6123" width="9.140625" style="6"/>
    <col min="6124" max="6127" width="10.5703125" style="6" customWidth="1"/>
    <col min="6128" max="6131" width="10.85546875" style="6" customWidth="1"/>
    <col min="6132" max="6363" width="9.140625" style="6"/>
    <col min="6364" max="6365" width="1.140625" style="6" customWidth="1"/>
    <col min="6366" max="6366" width="36.28515625" style="6" customWidth="1"/>
    <col min="6367" max="6367" width="9" style="6" customWidth="1"/>
    <col min="6368" max="6368" width="0" style="6" hidden="1" customWidth="1"/>
    <col min="6369" max="6369" width="19.85546875" style="6" customWidth="1"/>
    <col min="6370" max="6370" width="7.85546875" style="6" customWidth="1"/>
    <col min="6371" max="6371" width="5.85546875" style="6" customWidth="1"/>
    <col min="6372" max="6372" width="7.140625" style="6" customWidth="1"/>
    <col min="6373" max="6373" width="8" style="6" customWidth="1"/>
    <col min="6374" max="6374" width="9.140625" style="6"/>
    <col min="6375" max="6375" width="6.140625" style="6" customWidth="1"/>
    <col min="6376" max="6378" width="8.140625" style="6" customWidth="1"/>
    <col min="6379" max="6379" width="9.140625" style="6"/>
    <col min="6380" max="6383" width="10.5703125" style="6" customWidth="1"/>
    <col min="6384" max="6387" width="10.85546875" style="6" customWidth="1"/>
    <col min="6388" max="6619" width="9.140625" style="6"/>
    <col min="6620" max="6621" width="1.140625" style="6" customWidth="1"/>
    <col min="6622" max="6622" width="36.28515625" style="6" customWidth="1"/>
    <col min="6623" max="6623" width="9" style="6" customWidth="1"/>
    <col min="6624" max="6624" width="0" style="6" hidden="1" customWidth="1"/>
    <col min="6625" max="6625" width="19.85546875" style="6" customWidth="1"/>
    <col min="6626" max="6626" width="7.85546875" style="6" customWidth="1"/>
    <col min="6627" max="6627" width="5.85546875" style="6" customWidth="1"/>
    <col min="6628" max="6628" width="7.140625" style="6" customWidth="1"/>
    <col min="6629" max="6629" width="8" style="6" customWidth="1"/>
    <col min="6630" max="6630" width="9.140625" style="6"/>
    <col min="6631" max="6631" width="6.140625" style="6" customWidth="1"/>
    <col min="6632" max="6634" width="8.140625" style="6" customWidth="1"/>
    <col min="6635" max="6635" width="9.140625" style="6"/>
    <col min="6636" max="6639" width="10.5703125" style="6" customWidth="1"/>
    <col min="6640" max="6643" width="10.85546875" style="6" customWidth="1"/>
    <col min="6644" max="6875" width="9.140625" style="6"/>
    <col min="6876" max="6877" width="1.140625" style="6" customWidth="1"/>
    <col min="6878" max="6878" width="36.28515625" style="6" customWidth="1"/>
    <col min="6879" max="6879" width="9" style="6" customWidth="1"/>
    <col min="6880" max="6880" width="0" style="6" hidden="1" customWidth="1"/>
    <col min="6881" max="6881" width="19.85546875" style="6" customWidth="1"/>
    <col min="6882" max="6882" width="7.85546875" style="6" customWidth="1"/>
    <col min="6883" max="6883" width="5.85546875" style="6" customWidth="1"/>
    <col min="6884" max="6884" width="7.140625" style="6" customWidth="1"/>
    <col min="6885" max="6885" width="8" style="6" customWidth="1"/>
    <col min="6886" max="6886" width="9.140625" style="6"/>
    <col min="6887" max="6887" width="6.140625" style="6" customWidth="1"/>
    <col min="6888" max="6890" width="8.140625" style="6" customWidth="1"/>
    <col min="6891" max="6891" width="9.140625" style="6"/>
    <col min="6892" max="6895" width="10.5703125" style="6" customWidth="1"/>
    <col min="6896" max="6899" width="10.85546875" style="6" customWidth="1"/>
    <col min="6900" max="7131" width="9.140625" style="6"/>
    <col min="7132" max="7133" width="1.140625" style="6" customWidth="1"/>
    <col min="7134" max="7134" width="36.28515625" style="6" customWidth="1"/>
    <col min="7135" max="7135" width="9" style="6" customWidth="1"/>
    <col min="7136" max="7136" width="0" style="6" hidden="1" customWidth="1"/>
    <col min="7137" max="7137" width="19.85546875" style="6" customWidth="1"/>
    <col min="7138" max="7138" width="7.85546875" style="6" customWidth="1"/>
    <col min="7139" max="7139" width="5.85546875" style="6" customWidth="1"/>
    <col min="7140" max="7140" width="7.140625" style="6" customWidth="1"/>
    <col min="7141" max="7141" width="8" style="6" customWidth="1"/>
    <col min="7142" max="7142" width="9.140625" style="6"/>
    <col min="7143" max="7143" width="6.140625" style="6" customWidth="1"/>
    <col min="7144" max="7146" width="8.140625" style="6" customWidth="1"/>
    <col min="7147" max="7147" width="9.140625" style="6"/>
    <col min="7148" max="7151" width="10.5703125" style="6" customWidth="1"/>
    <col min="7152" max="7155" width="10.85546875" style="6" customWidth="1"/>
    <col min="7156" max="7387" width="9.140625" style="6"/>
    <col min="7388" max="7389" width="1.140625" style="6" customWidth="1"/>
    <col min="7390" max="7390" width="36.28515625" style="6" customWidth="1"/>
    <col min="7391" max="7391" width="9" style="6" customWidth="1"/>
    <col min="7392" max="7392" width="0" style="6" hidden="1" customWidth="1"/>
    <col min="7393" max="7393" width="19.85546875" style="6" customWidth="1"/>
    <col min="7394" max="7394" width="7.85546875" style="6" customWidth="1"/>
    <col min="7395" max="7395" width="5.85546875" style="6" customWidth="1"/>
    <col min="7396" max="7396" width="7.140625" style="6" customWidth="1"/>
    <col min="7397" max="7397" width="8" style="6" customWidth="1"/>
    <col min="7398" max="7398" width="9.140625" style="6"/>
    <col min="7399" max="7399" width="6.140625" style="6" customWidth="1"/>
    <col min="7400" max="7402" width="8.140625" style="6" customWidth="1"/>
    <col min="7403" max="7403" width="9.140625" style="6"/>
    <col min="7404" max="7407" width="10.5703125" style="6" customWidth="1"/>
    <col min="7408" max="7411" width="10.85546875" style="6" customWidth="1"/>
    <col min="7412" max="7643" width="9.140625" style="6"/>
    <col min="7644" max="7645" width="1.140625" style="6" customWidth="1"/>
    <col min="7646" max="7646" width="36.28515625" style="6" customWidth="1"/>
    <col min="7647" max="7647" width="9" style="6" customWidth="1"/>
    <col min="7648" max="7648" width="0" style="6" hidden="1" customWidth="1"/>
    <col min="7649" max="7649" width="19.85546875" style="6" customWidth="1"/>
    <col min="7650" max="7650" width="7.85546875" style="6" customWidth="1"/>
    <col min="7651" max="7651" width="5.85546875" style="6" customWidth="1"/>
    <col min="7652" max="7652" width="7.140625" style="6" customWidth="1"/>
    <col min="7653" max="7653" width="8" style="6" customWidth="1"/>
    <col min="7654" max="7654" width="9.140625" style="6"/>
    <col min="7655" max="7655" width="6.140625" style="6" customWidth="1"/>
    <col min="7656" max="7658" width="8.140625" style="6" customWidth="1"/>
    <col min="7659" max="7659" width="9.140625" style="6"/>
    <col min="7660" max="7663" width="10.5703125" style="6" customWidth="1"/>
    <col min="7664" max="7667" width="10.85546875" style="6" customWidth="1"/>
    <col min="7668" max="7899" width="9.140625" style="6"/>
    <col min="7900" max="7901" width="1.140625" style="6" customWidth="1"/>
    <col min="7902" max="7902" width="36.28515625" style="6" customWidth="1"/>
    <col min="7903" max="7903" width="9" style="6" customWidth="1"/>
    <col min="7904" max="7904" width="0" style="6" hidden="1" customWidth="1"/>
    <col min="7905" max="7905" width="19.85546875" style="6" customWidth="1"/>
    <col min="7906" max="7906" width="7.85546875" style="6" customWidth="1"/>
    <col min="7907" max="7907" width="5.85546875" style="6" customWidth="1"/>
    <col min="7908" max="7908" width="7.140625" style="6" customWidth="1"/>
    <col min="7909" max="7909" width="8" style="6" customWidth="1"/>
    <col min="7910" max="7910" width="9.140625" style="6"/>
    <col min="7911" max="7911" width="6.140625" style="6" customWidth="1"/>
    <col min="7912" max="7914" width="8.140625" style="6" customWidth="1"/>
    <col min="7915" max="7915" width="9.140625" style="6"/>
    <col min="7916" max="7919" width="10.5703125" style="6" customWidth="1"/>
    <col min="7920" max="7923" width="10.85546875" style="6" customWidth="1"/>
    <col min="7924" max="8155" width="9.140625" style="6"/>
    <col min="8156" max="8157" width="1.140625" style="6" customWidth="1"/>
    <col min="8158" max="8158" width="36.28515625" style="6" customWidth="1"/>
    <col min="8159" max="8159" width="9" style="6" customWidth="1"/>
    <col min="8160" max="8160" width="0" style="6" hidden="1" customWidth="1"/>
    <col min="8161" max="8161" width="19.85546875" style="6" customWidth="1"/>
    <col min="8162" max="8162" width="7.85546875" style="6" customWidth="1"/>
    <col min="8163" max="8163" width="5.85546875" style="6" customWidth="1"/>
    <col min="8164" max="8164" width="7.140625" style="6" customWidth="1"/>
    <col min="8165" max="8165" width="8" style="6" customWidth="1"/>
    <col min="8166" max="8166" width="9.140625" style="6"/>
    <col min="8167" max="8167" width="6.140625" style="6" customWidth="1"/>
    <col min="8168" max="8170" width="8.140625" style="6" customWidth="1"/>
    <col min="8171" max="8171" width="9.140625" style="6"/>
    <col min="8172" max="8175" width="10.5703125" style="6" customWidth="1"/>
    <col min="8176" max="8179" width="10.85546875" style="6" customWidth="1"/>
    <col min="8180" max="8411" width="9.140625" style="6"/>
    <col min="8412" max="8413" width="1.140625" style="6" customWidth="1"/>
    <col min="8414" max="8414" width="36.28515625" style="6" customWidth="1"/>
    <col min="8415" max="8415" width="9" style="6" customWidth="1"/>
    <col min="8416" max="8416" width="0" style="6" hidden="1" customWidth="1"/>
    <col min="8417" max="8417" width="19.85546875" style="6" customWidth="1"/>
    <col min="8418" max="8418" width="7.85546875" style="6" customWidth="1"/>
    <col min="8419" max="8419" width="5.85546875" style="6" customWidth="1"/>
    <col min="8420" max="8420" width="7.140625" style="6" customWidth="1"/>
    <col min="8421" max="8421" width="8" style="6" customWidth="1"/>
    <col min="8422" max="8422" width="9.140625" style="6"/>
    <col min="8423" max="8423" width="6.140625" style="6" customWidth="1"/>
    <col min="8424" max="8426" width="8.140625" style="6" customWidth="1"/>
    <col min="8427" max="8427" width="9.140625" style="6"/>
    <col min="8428" max="8431" width="10.5703125" style="6" customWidth="1"/>
    <col min="8432" max="8435" width="10.85546875" style="6" customWidth="1"/>
    <col min="8436" max="8667" width="9.140625" style="6"/>
    <col min="8668" max="8669" width="1.140625" style="6" customWidth="1"/>
    <col min="8670" max="8670" width="36.28515625" style="6" customWidth="1"/>
    <col min="8671" max="8671" width="9" style="6" customWidth="1"/>
    <col min="8672" max="8672" width="0" style="6" hidden="1" customWidth="1"/>
    <col min="8673" max="8673" width="19.85546875" style="6" customWidth="1"/>
    <col min="8674" max="8674" width="7.85546875" style="6" customWidth="1"/>
    <col min="8675" max="8675" width="5.85546875" style="6" customWidth="1"/>
    <col min="8676" max="8676" width="7.140625" style="6" customWidth="1"/>
    <col min="8677" max="8677" width="8" style="6" customWidth="1"/>
    <col min="8678" max="8678" width="9.140625" style="6"/>
    <col min="8679" max="8679" width="6.140625" style="6" customWidth="1"/>
    <col min="8680" max="8682" width="8.140625" style="6" customWidth="1"/>
    <col min="8683" max="8683" width="9.140625" style="6"/>
    <col min="8684" max="8687" width="10.5703125" style="6" customWidth="1"/>
    <col min="8688" max="8691" width="10.85546875" style="6" customWidth="1"/>
    <col min="8692" max="8923" width="9.140625" style="6"/>
    <col min="8924" max="8925" width="1.140625" style="6" customWidth="1"/>
    <col min="8926" max="8926" width="36.28515625" style="6" customWidth="1"/>
    <col min="8927" max="8927" width="9" style="6" customWidth="1"/>
    <col min="8928" max="8928" width="0" style="6" hidden="1" customWidth="1"/>
    <col min="8929" max="8929" width="19.85546875" style="6" customWidth="1"/>
    <col min="8930" max="8930" width="7.85546875" style="6" customWidth="1"/>
    <col min="8931" max="8931" width="5.85546875" style="6" customWidth="1"/>
    <col min="8932" max="8932" width="7.140625" style="6" customWidth="1"/>
    <col min="8933" max="8933" width="8" style="6" customWidth="1"/>
    <col min="8934" max="8934" width="9.140625" style="6"/>
    <col min="8935" max="8935" width="6.140625" style="6" customWidth="1"/>
    <col min="8936" max="8938" width="8.140625" style="6" customWidth="1"/>
    <col min="8939" max="8939" width="9.140625" style="6"/>
    <col min="8940" max="8943" width="10.5703125" style="6" customWidth="1"/>
    <col min="8944" max="8947" width="10.85546875" style="6" customWidth="1"/>
    <col min="8948" max="9179" width="9.140625" style="6"/>
    <col min="9180" max="9181" width="1.140625" style="6" customWidth="1"/>
    <col min="9182" max="9182" width="36.28515625" style="6" customWidth="1"/>
    <col min="9183" max="9183" width="9" style="6" customWidth="1"/>
    <col min="9184" max="9184" width="0" style="6" hidden="1" customWidth="1"/>
    <col min="9185" max="9185" width="19.85546875" style="6" customWidth="1"/>
    <col min="9186" max="9186" width="7.85546875" style="6" customWidth="1"/>
    <col min="9187" max="9187" width="5.85546875" style="6" customWidth="1"/>
    <col min="9188" max="9188" width="7.140625" style="6" customWidth="1"/>
    <col min="9189" max="9189" width="8" style="6" customWidth="1"/>
    <col min="9190" max="9190" width="9.140625" style="6"/>
    <col min="9191" max="9191" width="6.140625" style="6" customWidth="1"/>
    <col min="9192" max="9194" width="8.140625" style="6" customWidth="1"/>
    <col min="9195" max="9195" width="9.140625" style="6"/>
    <col min="9196" max="9199" width="10.5703125" style="6" customWidth="1"/>
    <col min="9200" max="9203" width="10.85546875" style="6" customWidth="1"/>
    <col min="9204" max="9435" width="9.140625" style="6"/>
    <col min="9436" max="9437" width="1.140625" style="6" customWidth="1"/>
    <col min="9438" max="9438" width="36.28515625" style="6" customWidth="1"/>
    <col min="9439" max="9439" width="9" style="6" customWidth="1"/>
    <col min="9440" max="9440" width="0" style="6" hidden="1" customWidth="1"/>
    <col min="9441" max="9441" width="19.85546875" style="6" customWidth="1"/>
    <col min="9442" max="9442" width="7.85546875" style="6" customWidth="1"/>
    <col min="9443" max="9443" width="5.85546875" style="6" customWidth="1"/>
    <col min="9444" max="9444" width="7.140625" style="6" customWidth="1"/>
    <col min="9445" max="9445" width="8" style="6" customWidth="1"/>
    <col min="9446" max="9446" width="9.140625" style="6"/>
    <col min="9447" max="9447" width="6.140625" style="6" customWidth="1"/>
    <col min="9448" max="9450" width="8.140625" style="6" customWidth="1"/>
    <col min="9451" max="9451" width="9.140625" style="6"/>
    <col min="9452" max="9455" width="10.5703125" style="6" customWidth="1"/>
    <col min="9456" max="9459" width="10.85546875" style="6" customWidth="1"/>
    <col min="9460" max="9691" width="9.140625" style="6"/>
    <col min="9692" max="9693" width="1.140625" style="6" customWidth="1"/>
    <col min="9694" max="9694" width="36.28515625" style="6" customWidth="1"/>
    <col min="9695" max="9695" width="9" style="6" customWidth="1"/>
    <col min="9696" max="9696" width="0" style="6" hidden="1" customWidth="1"/>
    <col min="9697" max="9697" width="19.85546875" style="6" customWidth="1"/>
    <col min="9698" max="9698" width="7.85546875" style="6" customWidth="1"/>
    <col min="9699" max="9699" width="5.85546875" style="6" customWidth="1"/>
    <col min="9700" max="9700" width="7.140625" style="6" customWidth="1"/>
    <col min="9701" max="9701" width="8" style="6" customWidth="1"/>
    <col min="9702" max="9702" width="9.140625" style="6"/>
    <col min="9703" max="9703" width="6.140625" style="6" customWidth="1"/>
    <col min="9704" max="9706" width="8.140625" style="6" customWidth="1"/>
    <col min="9707" max="9707" width="9.140625" style="6"/>
    <col min="9708" max="9711" width="10.5703125" style="6" customWidth="1"/>
    <col min="9712" max="9715" width="10.85546875" style="6" customWidth="1"/>
    <col min="9716" max="9947" width="9.140625" style="6"/>
    <col min="9948" max="9949" width="1.140625" style="6" customWidth="1"/>
    <col min="9950" max="9950" width="36.28515625" style="6" customWidth="1"/>
    <col min="9951" max="9951" width="9" style="6" customWidth="1"/>
    <col min="9952" max="9952" width="0" style="6" hidden="1" customWidth="1"/>
    <col min="9953" max="9953" width="19.85546875" style="6" customWidth="1"/>
    <col min="9954" max="9954" width="7.85546875" style="6" customWidth="1"/>
    <col min="9955" max="9955" width="5.85546875" style="6" customWidth="1"/>
    <col min="9956" max="9956" width="7.140625" style="6" customWidth="1"/>
    <col min="9957" max="9957" width="8" style="6" customWidth="1"/>
    <col min="9958" max="9958" width="9.140625" style="6"/>
    <col min="9959" max="9959" width="6.140625" style="6" customWidth="1"/>
    <col min="9960" max="9962" width="8.140625" style="6" customWidth="1"/>
    <col min="9963" max="9963" width="9.140625" style="6"/>
    <col min="9964" max="9967" width="10.5703125" style="6" customWidth="1"/>
    <col min="9968" max="9971" width="10.85546875" style="6" customWidth="1"/>
    <col min="9972" max="10203" width="9.140625" style="6"/>
    <col min="10204" max="10205" width="1.140625" style="6" customWidth="1"/>
    <col min="10206" max="10206" width="36.28515625" style="6" customWidth="1"/>
    <col min="10207" max="10207" width="9" style="6" customWidth="1"/>
    <col min="10208" max="10208" width="0" style="6" hidden="1" customWidth="1"/>
    <col min="10209" max="10209" width="19.85546875" style="6" customWidth="1"/>
    <col min="10210" max="10210" width="7.85546875" style="6" customWidth="1"/>
    <col min="10211" max="10211" width="5.85546875" style="6" customWidth="1"/>
    <col min="10212" max="10212" width="7.140625" style="6" customWidth="1"/>
    <col min="10213" max="10213" width="8" style="6" customWidth="1"/>
    <col min="10214" max="10214" width="9.140625" style="6"/>
    <col min="10215" max="10215" width="6.140625" style="6" customWidth="1"/>
    <col min="10216" max="10218" width="8.140625" style="6" customWidth="1"/>
    <col min="10219" max="10219" width="9.140625" style="6"/>
    <col min="10220" max="10223" width="10.5703125" style="6" customWidth="1"/>
    <col min="10224" max="10227" width="10.85546875" style="6" customWidth="1"/>
    <col min="10228" max="10459" width="9.140625" style="6"/>
    <col min="10460" max="10461" width="1.140625" style="6" customWidth="1"/>
    <col min="10462" max="10462" width="36.28515625" style="6" customWidth="1"/>
    <col min="10463" max="10463" width="9" style="6" customWidth="1"/>
    <col min="10464" max="10464" width="0" style="6" hidden="1" customWidth="1"/>
    <col min="10465" max="10465" width="19.85546875" style="6" customWidth="1"/>
    <col min="10466" max="10466" width="7.85546875" style="6" customWidth="1"/>
    <col min="10467" max="10467" width="5.85546875" style="6" customWidth="1"/>
    <col min="10468" max="10468" width="7.140625" style="6" customWidth="1"/>
    <col min="10469" max="10469" width="8" style="6" customWidth="1"/>
    <col min="10470" max="10470" width="9.140625" style="6"/>
    <col min="10471" max="10471" width="6.140625" style="6" customWidth="1"/>
    <col min="10472" max="10474" width="8.140625" style="6" customWidth="1"/>
    <col min="10475" max="10475" width="9.140625" style="6"/>
    <col min="10476" max="10479" width="10.5703125" style="6" customWidth="1"/>
    <col min="10480" max="10483" width="10.85546875" style="6" customWidth="1"/>
    <col min="10484" max="10715" width="9.140625" style="6"/>
    <col min="10716" max="10717" width="1.140625" style="6" customWidth="1"/>
    <col min="10718" max="10718" width="36.28515625" style="6" customWidth="1"/>
    <col min="10719" max="10719" width="9" style="6" customWidth="1"/>
    <col min="10720" max="10720" width="0" style="6" hidden="1" customWidth="1"/>
    <col min="10721" max="10721" width="19.85546875" style="6" customWidth="1"/>
    <col min="10722" max="10722" width="7.85546875" style="6" customWidth="1"/>
    <col min="10723" max="10723" width="5.85546875" style="6" customWidth="1"/>
    <col min="10724" max="10724" width="7.140625" style="6" customWidth="1"/>
    <col min="10725" max="10725" width="8" style="6" customWidth="1"/>
    <col min="10726" max="10726" width="9.140625" style="6"/>
    <col min="10727" max="10727" width="6.140625" style="6" customWidth="1"/>
    <col min="10728" max="10730" width="8.140625" style="6" customWidth="1"/>
    <col min="10731" max="10731" width="9.140625" style="6"/>
    <col min="10732" max="10735" width="10.5703125" style="6" customWidth="1"/>
    <col min="10736" max="10739" width="10.85546875" style="6" customWidth="1"/>
    <col min="10740" max="10971" width="9.140625" style="6"/>
    <col min="10972" max="10973" width="1.140625" style="6" customWidth="1"/>
    <col min="10974" max="10974" width="36.28515625" style="6" customWidth="1"/>
    <col min="10975" max="10975" width="9" style="6" customWidth="1"/>
    <col min="10976" max="10976" width="0" style="6" hidden="1" customWidth="1"/>
    <col min="10977" max="10977" width="19.85546875" style="6" customWidth="1"/>
    <col min="10978" max="10978" width="7.85546875" style="6" customWidth="1"/>
    <col min="10979" max="10979" width="5.85546875" style="6" customWidth="1"/>
    <col min="10980" max="10980" width="7.140625" style="6" customWidth="1"/>
    <col min="10981" max="10981" width="8" style="6" customWidth="1"/>
    <col min="10982" max="10982" width="9.140625" style="6"/>
    <col min="10983" max="10983" width="6.140625" style="6" customWidth="1"/>
    <col min="10984" max="10986" width="8.140625" style="6" customWidth="1"/>
    <col min="10987" max="10987" width="9.140625" style="6"/>
    <col min="10988" max="10991" width="10.5703125" style="6" customWidth="1"/>
    <col min="10992" max="10995" width="10.85546875" style="6" customWidth="1"/>
    <col min="10996" max="11227" width="9.140625" style="6"/>
    <col min="11228" max="11229" width="1.140625" style="6" customWidth="1"/>
    <col min="11230" max="11230" width="36.28515625" style="6" customWidth="1"/>
    <col min="11231" max="11231" width="9" style="6" customWidth="1"/>
    <col min="11232" max="11232" width="0" style="6" hidden="1" customWidth="1"/>
    <col min="11233" max="11233" width="19.85546875" style="6" customWidth="1"/>
    <col min="11234" max="11234" width="7.85546875" style="6" customWidth="1"/>
    <col min="11235" max="11235" width="5.85546875" style="6" customWidth="1"/>
    <col min="11236" max="11236" width="7.140625" style="6" customWidth="1"/>
    <col min="11237" max="11237" width="8" style="6" customWidth="1"/>
    <col min="11238" max="11238" width="9.140625" style="6"/>
    <col min="11239" max="11239" width="6.140625" style="6" customWidth="1"/>
    <col min="11240" max="11242" width="8.140625" style="6" customWidth="1"/>
    <col min="11243" max="11243" width="9.140625" style="6"/>
    <col min="11244" max="11247" width="10.5703125" style="6" customWidth="1"/>
    <col min="11248" max="11251" width="10.85546875" style="6" customWidth="1"/>
    <col min="11252" max="11483" width="9.140625" style="6"/>
    <col min="11484" max="11485" width="1.140625" style="6" customWidth="1"/>
    <col min="11486" max="11486" width="36.28515625" style="6" customWidth="1"/>
    <col min="11487" max="11487" width="9" style="6" customWidth="1"/>
    <col min="11488" max="11488" width="0" style="6" hidden="1" customWidth="1"/>
    <col min="11489" max="11489" width="19.85546875" style="6" customWidth="1"/>
    <col min="11490" max="11490" width="7.85546875" style="6" customWidth="1"/>
    <col min="11491" max="11491" width="5.85546875" style="6" customWidth="1"/>
    <col min="11492" max="11492" width="7.140625" style="6" customWidth="1"/>
    <col min="11493" max="11493" width="8" style="6" customWidth="1"/>
    <col min="11494" max="11494" width="9.140625" style="6"/>
    <col min="11495" max="11495" width="6.140625" style="6" customWidth="1"/>
    <col min="11496" max="11498" width="8.140625" style="6" customWidth="1"/>
    <col min="11499" max="11499" width="9.140625" style="6"/>
    <col min="11500" max="11503" width="10.5703125" style="6" customWidth="1"/>
    <col min="11504" max="11507" width="10.85546875" style="6" customWidth="1"/>
    <col min="11508" max="11739" width="9.140625" style="6"/>
    <col min="11740" max="11741" width="1.140625" style="6" customWidth="1"/>
    <col min="11742" max="11742" width="36.28515625" style="6" customWidth="1"/>
    <col min="11743" max="11743" width="9" style="6" customWidth="1"/>
    <col min="11744" max="11744" width="0" style="6" hidden="1" customWidth="1"/>
    <col min="11745" max="11745" width="19.85546875" style="6" customWidth="1"/>
    <col min="11746" max="11746" width="7.85546875" style="6" customWidth="1"/>
    <col min="11747" max="11747" width="5.85546875" style="6" customWidth="1"/>
    <col min="11748" max="11748" width="7.140625" style="6" customWidth="1"/>
    <col min="11749" max="11749" width="8" style="6" customWidth="1"/>
    <col min="11750" max="11750" width="9.140625" style="6"/>
    <col min="11751" max="11751" width="6.140625" style="6" customWidth="1"/>
    <col min="11752" max="11754" width="8.140625" style="6" customWidth="1"/>
    <col min="11755" max="11755" width="9.140625" style="6"/>
    <col min="11756" max="11759" width="10.5703125" style="6" customWidth="1"/>
    <col min="11760" max="11763" width="10.85546875" style="6" customWidth="1"/>
    <col min="11764" max="11995" width="9.140625" style="6"/>
    <col min="11996" max="11997" width="1.140625" style="6" customWidth="1"/>
    <col min="11998" max="11998" width="36.28515625" style="6" customWidth="1"/>
    <col min="11999" max="11999" width="9" style="6" customWidth="1"/>
    <col min="12000" max="12000" width="0" style="6" hidden="1" customWidth="1"/>
    <col min="12001" max="12001" width="19.85546875" style="6" customWidth="1"/>
    <col min="12002" max="12002" width="7.85546875" style="6" customWidth="1"/>
    <col min="12003" max="12003" width="5.85546875" style="6" customWidth="1"/>
    <col min="12004" max="12004" width="7.140625" style="6" customWidth="1"/>
    <col min="12005" max="12005" width="8" style="6" customWidth="1"/>
    <col min="12006" max="12006" width="9.140625" style="6"/>
    <col min="12007" max="12007" width="6.140625" style="6" customWidth="1"/>
    <col min="12008" max="12010" width="8.140625" style="6" customWidth="1"/>
    <col min="12011" max="12011" width="9.140625" style="6"/>
    <col min="12012" max="12015" width="10.5703125" style="6" customWidth="1"/>
    <col min="12016" max="12019" width="10.85546875" style="6" customWidth="1"/>
    <col min="12020" max="12251" width="9.140625" style="6"/>
    <col min="12252" max="12253" width="1.140625" style="6" customWidth="1"/>
    <col min="12254" max="12254" width="36.28515625" style="6" customWidth="1"/>
    <col min="12255" max="12255" width="9" style="6" customWidth="1"/>
    <col min="12256" max="12256" width="0" style="6" hidden="1" customWidth="1"/>
    <col min="12257" max="12257" width="19.85546875" style="6" customWidth="1"/>
    <col min="12258" max="12258" width="7.85546875" style="6" customWidth="1"/>
    <col min="12259" max="12259" width="5.85546875" style="6" customWidth="1"/>
    <col min="12260" max="12260" width="7.140625" style="6" customWidth="1"/>
    <col min="12261" max="12261" width="8" style="6" customWidth="1"/>
    <col min="12262" max="12262" width="9.140625" style="6"/>
    <col min="12263" max="12263" width="6.140625" style="6" customWidth="1"/>
    <col min="12264" max="12266" width="8.140625" style="6" customWidth="1"/>
    <col min="12267" max="12267" width="9.140625" style="6"/>
    <col min="12268" max="12271" width="10.5703125" style="6" customWidth="1"/>
    <col min="12272" max="12275" width="10.85546875" style="6" customWidth="1"/>
    <col min="12276" max="12507" width="9.140625" style="6"/>
    <col min="12508" max="12509" width="1.140625" style="6" customWidth="1"/>
    <col min="12510" max="12510" width="36.28515625" style="6" customWidth="1"/>
    <col min="12511" max="12511" width="9" style="6" customWidth="1"/>
    <col min="12512" max="12512" width="0" style="6" hidden="1" customWidth="1"/>
    <col min="12513" max="12513" width="19.85546875" style="6" customWidth="1"/>
    <col min="12514" max="12514" width="7.85546875" style="6" customWidth="1"/>
    <col min="12515" max="12515" width="5.85546875" style="6" customWidth="1"/>
    <col min="12516" max="12516" width="7.140625" style="6" customWidth="1"/>
    <col min="12517" max="12517" width="8" style="6" customWidth="1"/>
    <col min="12518" max="12518" width="9.140625" style="6"/>
    <col min="12519" max="12519" width="6.140625" style="6" customWidth="1"/>
    <col min="12520" max="12522" width="8.140625" style="6" customWidth="1"/>
    <col min="12523" max="12523" width="9.140625" style="6"/>
    <col min="12524" max="12527" width="10.5703125" style="6" customWidth="1"/>
    <col min="12528" max="12531" width="10.85546875" style="6" customWidth="1"/>
    <col min="12532" max="12763" width="9.140625" style="6"/>
    <col min="12764" max="12765" width="1.140625" style="6" customWidth="1"/>
    <col min="12766" max="12766" width="36.28515625" style="6" customWidth="1"/>
    <col min="12767" max="12767" width="9" style="6" customWidth="1"/>
    <col min="12768" max="12768" width="0" style="6" hidden="1" customWidth="1"/>
    <col min="12769" max="12769" width="19.85546875" style="6" customWidth="1"/>
    <col min="12770" max="12770" width="7.85546875" style="6" customWidth="1"/>
    <col min="12771" max="12771" width="5.85546875" style="6" customWidth="1"/>
    <col min="12772" max="12772" width="7.140625" style="6" customWidth="1"/>
    <col min="12773" max="12773" width="8" style="6" customWidth="1"/>
    <col min="12774" max="12774" width="9.140625" style="6"/>
    <col min="12775" max="12775" width="6.140625" style="6" customWidth="1"/>
    <col min="12776" max="12778" width="8.140625" style="6" customWidth="1"/>
    <col min="12779" max="12779" width="9.140625" style="6"/>
    <col min="12780" max="12783" width="10.5703125" style="6" customWidth="1"/>
    <col min="12784" max="12787" width="10.85546875" style="6" customWidth="1"/>
    <col min="12788" max="13019" width="9.140625" style="6"/>
    <col min="13020" max="13021" width="1.140625" style="6" customWidth="1"/>
    <col min="13022" max="13022" width="36.28515625" style="6" customWidth="1"/>
    <col min="13023" max="13023" width="9" style="6" customWidth="1"/>
    <col min="13024" max="13024" width="0" style="6" hidden="1" customWidth="1"/>
    <col min="13025" max="13025" width="19.85546875" style="6" customWidth="1"/>
    <col min="13026" max="13026" width="7.85546875" style="6" customWidth="1"/>
    <col min="13027" max="13027" width="5.85546875" style="6" customWidth="1"/>
    <col min="13028" max="13028" width="7.140625" style="6" customWidth="1"/>
    <col min="13029" max="13029" width="8" style="6" customWidth="1"/>
    <col min="13030" max="13030" width="9.140625" style="6"/>
    <col min="13031" max="13031" width="6.140625" style="6" customWidth="1"/>
    <col min="13032" max="13034" width="8.140625" style="6" customWidth="1"/>
    <col min="13035" max="13035" width="9.140625" style="6"/>
    <col min="13036" max="13039" width="10.5703125" style="6" customWidth="1"/>
    <col min="13040" max="13043" width="10.85546875" style="6" customWidth="1"/>
    <col min="13044" max="13275" width="9.140625" style="6"/>
    <col min="13276" max="13277" width="1.140625" style="6" customWidth="1"/>
    <col min="13278" max="13278" width="36.28515625" style="6" customWidth="1"/>
    <col min="13279" max="13279" width="9" style="6" customWidth="1"/>
    <col min="13280" max="13280" width="0" style="6" hidden="1" customWidth="1"/>
    <col min="13281" max="13281" width="19.85546875" style="6" customWidth="1"/>
    <col min="13282" max="13282" width="7.85546875" style="6" customWidth="1"/>
    <col min="13283" max="13283" width="5.85546875" style="6" customWidth="1"/>
    <col min="13284" max="13284" width="7.140625" style="6" customWidth="1"/>
    <col min="13285" max="13285" width="8" style="6" customWidth="1"/>
    <col min="13286" max="13286" width="9.140625" style="6"/>
    <col min="13287" max="13287" width="6.140625" style="6" customWidth="1"/>
    <col min="13288" max="13290" width="8.140625" style="6" customWidth="1"/>
    <col min="13291" max="13291" width="9.140625" style="6"/>
    <col min="13292" max="13295" width="10.5703125" style="6" customWidth="1"/>
    <col min="13296" max="13299" width="10.85546875" style="6" customWidth="1"/>
    <col min="13300" max="13531" width="9.140625" style="6"/>
    <col min="13532" max="13533" width="1.140625" style="6" customWidth="1"/>
    <col min="13534" max="13534" width="36.28515625" style="6" customWidth="1"/>
    <col min="13535" max="13535" width="9" style="6" customWidth="1"/>
    <col min="13536" max="13536" width="0" style="6" hidden="1" customWidth="1"/>
    <col min="13537" max="13537" width="19.85546875" style="6" customWidth="1"/>
    <col min="13538" max="13538" width="7.85546875" style="6" customWidth="1"/>
    <col min="13539" max="13539" width="5.85546875" style="6" customWidth="1"/>
    <col min="13540" max="13540" width="7.140625" style="6" customWidth="1"/>
    <col min="13541" max="13541" width="8" style="6" customWidth="1"/>
    <col min="13542" max="13542" width="9.140625" style="6"/>
    <col min="13543" max="13543" width="6.140625" style="6" customWidth="1"/>
    <col min="13544" max="13546" width="8.140625" style="6" customWidth="1"/>
    <col min="13547" max="13547" width="9.140625" style="6"/>
    <col min="13548" max="13551" width="10.5703125" style="6" customWidth="1"/>
    <col min="13552" max="13555" width="10.85546875" style="6" customWidth="1"/>
    <col min="13556" max="13787" width="9.140625" style="6"/>
    <col min="13788" max="13789" width="1.140625" style="6" customWidth="1"/>
    <col min="13790" max="13790" width="36.28515625" style="6" customWidth="1"/>
    <col min="13791" max="13791" width="9" style="6" customWidth="1"/>
    <col min="13792" max="13792" width="0" style="6" hidden="1" customWidth="1"/>
    <col min="13793" max="13793" width="19.85546875" style="6" customWidth="1"/>
    <col min="13794" max="13794" width="7.85546875" style="6" customWidth="1"/>
    <col min="13795" max="13795" width="5.85546875" style="6" customWidth="1"/>
    <col min="13796" max="13796" width="7.140625" style="6" customWidth="1"/>
    <col min="13797" max="13797" width="8" style="6" customWidth="1"/>
    <col min="13798" max="13798" width="9.140625" style="6"/>
    <col min="13799" max="13799" width="6.140625" style="6" customWidth="1"/>
    <col min="13800" max="13802" width="8.140625" style="6" customWidth="1"/>
    <col min="13803" max="13803" width="9.140625" style="6"/>
    <col min="13804" max="13807" width="10.5703125" style="6" customWidth="1"/>
    <col min="13808" max="13811" width="10.85546875" style="6" customWidth="1"/>
    <col min="13812" max="14043" width="9.140625" style="6"/>
    <col min="14044" max="14045" width="1.140625" style="6" customWidth="1"/>
    <col min="14046" max="14046" width="36.28515625" style="6" customWidth="1"/>
    <col min="14047" max="14047" width="9" style="6" customWidth="1"/>
    <col min="14048" max="14048" width="0" style="6" hidden="1" customWidth="1"/>
    <col min="14049" max="14049" width="19.85546875" style="6" customWidth="1"/>
    <col min="14050" max="14050" width="7.85546875" style="6" customWidth="1"/>
    <col min="14051" max="14051" width="5.85546875" style="6" customWidth="1"/>
    <col min="14052" max="14052" width="7.140625" style="6" customWidth="1"/>
    <col min="14053" max="14053" width="8" style="6" customWidth="1"/>
    <col min="14054" max="14054" width="9.140625" style="6"/>
    <col min="14055" max="14055" width="6.140625" style="6" customWidth="1"/>
    <col min="14056" max="14058" width="8.140625" style="6" customWidth="1"/>
    <col min="14059" max="14059" width="9.140625" style="6"/>
    <col min="14060" max="14063" width="10.5703125" style="6" customWidth="1"/>
    <col min="14064" max="14067" width="10.85546875" style="6" customWidth="1"/>
    <col min="14068" max="14299" width="9.140625" style="6"/>
    <col min="14300" max="14301" width="1.140625" style="6" customWidth="1"/>
    <col min="14302" max="14302" width="36.28515625" style="6" customWidth="1"/>
    <col min="14303" max="14303" width="9" style="6" customWidth="1"/>
    <col min="14304" max="14304" width="0" style="6" hidden="1" customWidth="1"/>
    <col min="14305" max="14305" width="19.85546875" style="6" customWidth="1"/>
    <col min="14306" max="14306" width="7.85546875" style="6" customWidth="1"/>
    <col min="14307" max="14307" width="5.85546875" style="6" customWidth="1"/>
    <col min="14308" max="14308" width="7.140625" style="6" customWidth="1"/>
    <col min="14309" max="14309" width="8" style="6" customWidth="1"/>
    <col min="14310" max="14310" width="9.140625" style="6"/>
    <col min="14311" max="14311" width="6.140625" style="6" customWidth="1"/>
    <col min="14312" max="14314" width="8.140625" style="6" customWidth="1"/>
    <col min="14315" max="14315" width="9.140625" style="6"/>
    <col min="14316" max="14319" width="10.5703125" style="6" customWidth="1"/>
    <col min="14320" max="14323" width="10.85546875" style="6" customWidth="1"/>
    <col min="14324" max="14555" width="9.140625" style="6"/>
    <col min="14556" max="14557" width="1.140625" style="6" customWidth="1"/>
    <col min="14558" max="14558" width="36.28515625" style="6" customWidth="1"/>
    <col min="14559" max="14559" width="9" style="6" customWidth="1"/>
    <col min="14560" max="14560" width="0" style="6" hidden="1" customWidth="1"/>
    <col min="14561" max="14561" width="19.85546875" style="6" customWidth="1"/>
    <col min="14562" max="14562" width="7.85546875" style="6" customWidth="1"/>
    <col min="14563" max="14563" width="5.85546875" style="6" customWidth="1"/>
    <col min="14564" max="14564" width="7.140625" style="6" customWidth="1"/>
    <col min="14565" max="14565" width="8" style="6" customWidth="1"/>
    <col min="14566" max="14566" width="9.140625" style="6"/>
    <col min="14567" max="14567" width="6.140625" style="6" customWidth="1"/>
    <col min="14568" max="14570" width="8.140625" style="6" customWidth="1"/>
    <col min="14571" max="14571" width="9.140625" style="6"/>
    <col min="14572" max="14575" width="10.5703125" style="6" customWidth="1"/>
    <col min="14576" max="14579" width="10.85546875" style="6" customWidth="1"/>
    <col min="14580" max="14811" width="9.140625" style="6"/>
    <col min="14812" max="14813" width="1.140625" style="6" customWidth="1"/>
    <col min="14814" max="14814" width="36.28515625" style="6" customWidth="1"/>
    <col min="14815" max="14815" width="9" style="6" customWidth="1"/>
    <col min="14816" max="14816" width="0" style="6" hidden="1" customWidth="1"/>
    <col min="14817" max="14817" width="19.85546875" style="6" customWidth="1"/>
    <col min="14818" max="14818" width="7.85546875" style="6" customWidth="1"/>
    <col min="14819" max="14819" width="5.85546875" style="6" customWidth="1"/>
    <col min="14820" max="14820" width="7.140625" style="6" customWidth="1"/>
    <col min="14821" max="14821" width="8" style="6" customWidth="1"/>
    <col min="14822" max="14822" width="9.140625" style="6"/>
    <col min="14823" max="14823" width="6.140625" style="6" customWidth="1"/>
    <col min="14824" max="14826" width="8.140625" style="6" customWidth="1"/>
    <col min="14827" max="14827" width="9.140625" style="6"/>
    <col min="14828" max="14831" width="10.5703125" style="6" customWidth="1"/>
    <col min="14832" max="14835" width="10.85546875" style="6" customWidth="1"/>
    <col min="14836" max="15067" width="9.140625" style="6"/>
    <col min="15068" max="15069" width="1.140625" style="6" customWidth="1"/>
    <col min="15070" max="15070" width="36.28515625" style="6" customWidth="1"/>
    <col min="15071" max="15071" width="9" style="6" customWidth="1"/>
    <col min="15072" max="15072" width="0" style="6" hidden="1" customWidth="1"/>
    <col min="15073" max="15073" width="19.85546875" style="6" customWidth="1"/>
    <col min="15074" max="15074" width="7.85546875" style="6" customWidth="1"/>
    <col min="15075" max="15075" width="5.85546875" style="6" customWidth="1"/>
    <col min="15076" max="15076" width="7.140625" style="6" customWidth="1"/>
    <col min="15077" max="15077" width="8" style="6" customWidth="1"/>
    <col min="15078" max="15078" width="9.140625" style="6"/>
    <col min="15079" max="15079" width="6.140625" style="6" customWidth="1"/>
    <col min="15080" max="15082" width="8.140625" style="6" customWidth="1"/>
    <col min="15083" max="15083" width="9.140625" style="6"/>
    <col min="15084" max="15087" width="10.5703125" style="6" customWidth="1"/>
    <col min="15088" max="15091" width="10.85546875" style="6" customWidth="1"/>
    <col min="15092" max="15323" width="9.140625" style="6"/>
    <col min="15324" max="15325" width="1.140625" style="6" customWidth="1"/>
    <col min="15326" max="15326" width="36.28515625" style="6" customWidth="1"/>
    <col min="15327" max="15327" width="9" style="6" customWidth="1"/>
    <col min="15328" max="15328" width="0" style="6" hidden="1" customWidth="1"/>
    <col min="15329" max="15329" width="19.85546875" style="6" customWidth="1"/>
    <col min="15330" max="15330" width="7.85546875" style="6" customWidth="1"/>
    <col min="15331" max="15331" width="5.85546875" style="6" customWidth="1"/>
    <col min="15332" max="15332" width="7.140625" style="6" customWidth="1"/>
    <col min="15333" max="15333" width="8" style="6" customWidth="1"/>
    <col min="15334" max="15334" width="9.140625" style="6"/>
    <col min="15335" max="15335" width="6.140625" style="6" customWidth="1"/>
    <col min="15336" max="15338" width="8.140625" style="6" customWidth="1"/>
    <col min="15339" max="15339" width="9.140625" style="6"/>
    <col min="15340" max="15343" width="10.5703125" style="6" customWidth="1"/>
    <col min="15344" max="15347" width="10.85546875" style="6" customWidth="1"/>
    <col min="15348" max="15579" width="9.140625" style="6"/>
    <col min="15580" max="15581" width="1.140625" style="6" customWidth="1"/>
    <col min="15582" max="15582" width="36.28515625" style="6" customWidth="1"/>
    <col min="15583" max="15583" width="9" style="6" customWidth="1"/>
    <col min="15584" max="15584" width="0" style="6" hidden="1" customWidth="1"/>
    <col min="15585" max="15585" width="19.85546875" style="6" customWidth="1"/>
    <col min="15586" max="15586" width="7.85546875" style="6" customWidth="1"/>
    <col min="15587" max="15587" width="5.85546875" style="6" customWidth="1"/>
    <col min="15588" max="15588" width="7.140625" style="6" customWidth="1"/>
    <col min="15589" max="15589" width="8" style="6" customWidth="1"/>
    <col min="15590" max="15590" width="9.140625" style="6"/>
    <col min="15591" max="15591" width="6.140625" style="6" customWidth="1"/>
    <col min="15592" max="15594" width="8.140625" style="6" customWidth="1"/>
    <col min="15595" max="15595" width="9.140625" style="6"/>
    <col min="15596" max="15599" width="10.5703125" style="6" customWidth="1"/>
    <col min="15600" max="15603" width="10.85546875" style="6" customWidth="1"/>
    <col min="15604" max="15835" width="9.140625" style="6"/>
    <col min="15836" max="15837" width="1.140625" style="6" customWidth="1"/>
    <col min="15838" max="15838" width="36.28515625" style="6" customWidth="1"/>
    <col min="15839" max="15839" width="9" style="6" customWidth="1"/>
    <col min="15840" max="15840" width="0" style="6" hidden="1" customWidth="1"/>
    <col min="15841" max="15841" width="19.85546875" style="6" customWidth="1"/>
    <col min="15842" max="15842" width="7.85546875" style="6" customWidth="1"/>
    <col min="15843" max="15843" width="5.85546875" style="6" customWidth="1"/>
    <col min="15844" max="15844" width="7.140625" style="6" customWidth="1"/>
    <col min="15845" max="15845" width="8" style="6" customWidth="1"/>
    <col min="15846" max="15846" width="9.140625" style="6"/>
    <col min="15847" max="15847" width="6.140625" style="6" customWidth="1"/>
    <col min="15848" max="15850" width="8.140625" style="6" customWidth="1"/>
    <col min="15851" max="15851" width="9.140625" style="6"/>
    <col min="15852" max="15855" width="10.5703125" style="6" customWidth="1"/>
    <col min="15856" max="15859" width="10.85546875" style="6" customWidth="1"/>
    <col min="15860" max="16091" width="9.140625" style="6"/>
    <col min="16092" max="16093" width="1.140625" style="6" customWidth="1"/>
    <col min="16094" max="16094" width="36.28515625" style="6" customWidth="1"/>
    <col min="16095" max="16095" width="9" style="6" customWidth="1"/>
    <col min="16096" max="16096" width="0" style="6" hidden="1" customWidth="1"/>
    <col min="16097" max="16097" width="19.85546875" style="6" customWidth="1"/>
    <col min="16098" max="16098" width="7.85546875" style="6" customWidth="1"/>
    <col min="16099" max="16099" width="5.85546875" style="6" customWidth="1"/>
    <col min="16100" max="16100" width="7.140625" style="6" customWidth="1"/>
    <col min="16101" max="16101" width="8" style="6" customWidth="1"/>
    <col min="16102" max="16102" width="9.140625" style="6"/>
    <col min="16103" max="16103" width="6.140625" style="6" customWidth="1"/>
    <col min="16104" max="16106" width="8.140625" style="6" customWidth="1"/>
    <col min="16107" max="16107" width="9.140625" style="6"/>
    <col min="16108" max="16111" width="10.5703125" style="6" customWidth="1"/>
    <col min="16112" max="16115" width="10.85546875" style="6" customWidth="1"/>
    <col min="16116" max="16384" width="9.140625" style="6"/>
  </cols>
  <sheetData>
    <row r="1" spans="1:8" ht="13.5" thickBot="1">
      <c r="A1" s="1"/>
      <c r="B1" s="1"/>
      <c r="C1" s="1"/>
      <c r="D1" s="1"/>
      <c r="E1" s="2"/>
      <c r="F1" s="1"/>
      <c r="G1" s="3"/>
      <c r="H1" s="3"/>
    </row>
    <row r="2" spans="1:8" ht="21" hidden="1" thickBot="1">
      <c r="A2" s="1"/>
      <c r="B2" s="398" t="s">
        <v>42</v>
      </c>
      <c r="C2" s="398"/>
      <c r="D2" s="398"/>
      <c r="E2" s="398"/>
      <c r="F2" s="398"/>
      <c r="G2" s="398"/>
      <c r="H2" s="375"/>
    </row>
    <row r="3" spans="1:8" s="13" customFormat="1" ht="69.75" customHeight="1" thickBot="1">
      <c r="A3" s="7"/>
      <c r="B3" s="399" t="s">
        <v>43</v>
      </c>
      <c r="C3" s="400"/>
      <c r="D3" s="400"/>
      <c r="E3" s="8" t="s">
        <v>44</v>
      </c>
      <c r="F3" s="190" t="s">
        <v>45</v>
      </c>
      <c r="G3" s="220" t="s">
        <v>46</v>
      </c>
      <c r="H3" s="12"/>
    </row>
    <row r="4" spans="1:8" ht="13.5" hidden="1" thickBot="1">
      <c r="A4" s="1"/>
      <c r="B4" s="16" t="s">
        <v>47</v>
      </c>
      <c r="C4" s="17"/>
      <c r="D4" s="17"/>
      <c r="E4" s="18"/>
      <c r="F4" s="228"/>
      <c r="G4" s="221"/>
      <c r="H4" s="28"/>
    </row>
    <row r="5" spans="1:8" ht="13.5" hidden="1" thickBot="1">
      <c r="A5" s="1"/>
      <c r="B5" s="29"/>
      <c r="C5" s="30"/>
      <c r="D5" s="31" t="s">
        <v>48</v>
      </c>
      <c r="E5" s="32" t="s">
        <v>49</v>
      </c>
      <c r="F5" s="229" t="s">
        <v>50</v>
      </c>
      <c r="G5" s="222" t="s">
        <v>51</v>
      </c>
      <c r="H5" s="42"/>
    </row>
    <row r="6" spans="1:8" ht="13.5" thickBot="1">
      <c r="A6" s="1"/>
      <c r="B6" s="191" t="s">
        <v>52</v>
      </c>
      <c r="C6" s="192"/>
      <c r="D6" s="193"/>
      <c r="E6" s="44"/>
      <c r="F6" s="230"/>
      <c r="G6" s="223" t="s">
        <v>53</v>
      </c>
      <c r="H6" s="42"/>
    </row>
    <row r="7" spans="1:8">
      <c r="A7" s="1"/>
      <c r="B7" s="124" t="s">
        <v>54</v>
      </c>
      <c r="C7" s="54"/>
      <c r="D7" s="55"/>
      <c r="E7" s="18" t="s">
        <v>55</v>
      </c>
      <c r="F7" s="228" t="s">
        <v>56</v>
      </c>
      <c r="G7" s="221" t="s">
        <v>57</v>
      </c>
      <c r="H7" s="42"/>
    </row>
    <row r="8" spans="1:8" ht="13.5" thickBot="1">
      <c r="A8" s="1"/>
      <c r="B8" s="126" t="s">
        <v>58</v>
      </c>
      <c r="C8" s="70"/>
      <c r="D8" s="71"/>
      <c r="E8" s="72" t="s">
        <v>59</v>
      </c>
      <c r="F8" s="231" t="s">
        <v>60</v>
      </c>
      <c r="G8" s="224" t="s">
        <v>57</v>
      </c>
      <c r="H8" s="42"/>
    </row>
    <row r="9" spans="1:8">
      <c r="A9" s="1"/>
      <c r="B9" s="83" t="s">
        <v>61</v>
      </c>
      <c r="C9" s="84"/>
      <c r="D9" s="85"/>
      <c r="E9" s="86"/>
      <c r="F9" s="232"/>
      <c r="G9" s="225"/>
      <c r="H9" s="42"/>
    </row>
    <row r="10" spans="1:8">
      <c r="A10" s="1"/>
      <c r="B10" s="124" t="s">
        <v>62</v>
      </c>
      <c r="C10" s="54"/>
      <c r="D10" s="55"/>
      <c r="E10" s="18" t="s">
        <v>63</v>
      </c>
      <c r="F10" s="228" t="s">
        <v>64</v>
      </c>
      <c r="G10" s="221" t="s">
        <v>65</v>
      </c>
      <c r="H10" s="42"/>
    </row>
    <row r="11" spans="1:8">
      <c r="A11" s="1"/>
      <c r="B11" s="125" t="s">
        <v>66</v>
      </c>
      <c r="C11" s="57"/>
      <c r="D11" s="58"/>
      <c r="E11" s="59" t="s">
        <v>67</v>
      </c>
      <c r="F11" s="233" t="s">
        <v>68</v>
      </c>
      <c r="G11" s="226" t="s">
        <v>65</v>
      </c>
      <c r="H11" s="42"/>
    </row>
    <row r="12" spans="1:8">
      <c r="A12" s="1"/>
      <c r="B12" s="125" t="s">
        <v>69</v>
      </c>
      <c r="C12" s="57"/>
      <c r="D12" s="58"/>
      <c r="E12" s="59" t="s">
        <v>70</v>
      </c>
      <c r="F12" s="233" t="s">
        <v>71</v>
      </c>
      <c r="G12" s="226" t="s">
        <v>65</v>
      </c>
      <c r="H12" s="42"/>
    </row>
    <row r="13" spans="1:8">
      <c r="A13" s="1"/>
      <c r="B13" s="126" t="s">
        <v>72</v>
      </c>
      <c r="C13" s="70"/>
      <c r="D13" s="71"/>
      <c r="E13" s="72" t="s">
        <v>73</v>
      </c>
      <c r="F13" s="231" t="s">
        <v>74</v>
      </c>
      <c r="G13" s="224" t="s">
        <v>65</v>
      </c>
      <c r="H13" s="42"/>
    </row>
    <row r="14" spans="1:8">
      <c r="A14" s="1"/>
      <c r="B14" s="126" t="s">
        <v>75</v>
      </c>
      <c r="C14" s="70"/>
      <c r="D14" s="71"/>
      <c r="E14" s="72" t="s">
        <v>76</v>
      </c>
      <c r="F14" s="231" t="s">
        <v>77</v>
      </c>
      <c r="G14" s="224" t="s">
        <v>65</v>
      </c>
      <c r="H14" s="42"/>
    </row>
    <row r="15" spans="1:8" ht="13.5" thickBot="1">
      <c r="A15" s="1"/>
      <c r="B15" s="123" t="s">
        <v>78</v>
      </c>
      <c r="C15" s="30"/>
      <c r="D15" s="31"/>
      <c r="E15" s="32" t="s">
        <v>79</v>
      </c>
      <c r="F15" s="229" t="s">
        <v>80</v>
      </c>
      <c r="G15" s="222" t="s">
        <v>81</v>
      </c>
      <c r="H15" s="42"/>
    </row>
    <row r="16" spans="1:8">
      <c r="A16" s="1"/>
      <c r="B16" s="69" t="s">
        <v>82</v>
      </c>
      <c r="C16" s="54"/>
      <c r="D16" s="55"/>
      <c r="E16" s="18"/>
      <c r="F16" s="228"/>
      <c r="G16" s="225" t="s">
        <v>53</v>
      </c>
      <c r="H16" s="42"/>
    </row>
    <row r="17" spans="1:8" ht="13.5" thickBot="1">
      <c r="A17" s="1"/>
      <c r="B17" s="128" t="s">
        <v>83</v>
      </c>
      <c r="C17" s="102"/>
      <c r="D17" s="103"/>
      <c r="E17" s="104" t="s">
        <v>84</v>
      </c>
      <c r="F17" s="234" t="s">
        <v>85</v>
      </c>
      <c r="G17" s="227" t="s">
        <v>86</v>
      </c>
      <c r="H17" s="42"/>
    </row>
    <row r="18" spans="1:8">
      <c r="A18" s="1"/>
      <c r="B18" s="83" t="s">
        <v>87</v>
      </c>
      <c r="C18" s="84"/>
      <c r="D18" s="85"/>
      <c r="E18" s="86"/>
      <c r="F18" s="232"/>
      <c r="G18" s="225" t="s">
        <v>53</v>
      </c>
      <c r="H18" s="42"/>
    </row>
    <row r="19" spans="1:8">
      <c r="A19" s="1"/>
      <c r="B19" s="125" t="s">
        <v>88</v>
      </c>
      <c r="C19" s="57"/>
      <c r="D19" s="58"/>
      <c r="E19" s="59" t="s">
        <v>89</v>
      </c>
      <c r="F19" s="233" t="s">
        <v>90</v>
      </c>
      <c r="G19" s="226" t="s">
        <v>91</v>
      </c>
      <c r="H19" s="42"/>
    </row>
    <row r="20" spans="1:8">
      <c r="A20" s="1"/>
      <c r="B20" s="125" t="s">
        <v>92</v>
      </c>
      <c r="C20" s="57"/>
      <c r="D20" s="58"/>
      <c r="E20" s="59" t="s">
        <v>93</v>
      </c>
      <c r="F20" s="233" t="s">
        <v>94</v>
      </c>
      <c r="G20" s="226" t="s">
        <v>51</v>
      </c>
      <c r="H20" s="42"/>
    </row>
    <row r="21" spans="1:8">
      <c r="A21" s="1"/>
      <c r="B21" s="125" t="s">
        <v>95</v>
      </c>
      <c r="C21" s="57"/>
      <c r="D21" s="58"/>
      <c r="E21" s="59" t="s">
        <v>96</v>
      </c>
      <c r="F21" s="233" t="s">
        <v>97</v>
      </c>
      <c r="G21" s="226" t="s">
        <v>57</v>
      </c>
      <c r="H21" s="42"/>
    </row>
    <row r="22" spans="1:8">
      <c r="A22" s="1"/>
      <c r="B22" s="125" t="s">
        <v>98</v>
      </c>
      <c r="C22" s="57"/>
      <c r="D22" s="58"/>
      <c r="E22" s="59" t="s">
        <v>99</v>
      </c>
      <c r="F22" s="233" t="s">
        <v>100</v>
      </c>
      <c r="G22" s="226" t="s">
        <v>57</v>
      </c>
      <c r="H22" s="42"/>
    </row>
    <row r="23" spans="1:8">
      <c r="A23" s="1"/>
      <c r="B23" s="125" t="s">
        <v>101</v>
      </c>
      <c r="C23" s="57"/>
      <c r="D23" s="58"/>
      <c r="E23" s="59" t="s">
        <v>102</v>
      </c>
      <c r="F23" s="233" t="s">
        <v>103</v>
      </c>
      <c r="G23" s="226" t="s">
        <v>104</v>
      </c>
      <c r="H23" s="42"/>
    </row>
    <row r="24" spans="1:8">
      <c r="A24" s="1"/>
      <c r="B24" s="125" t="s">
        <v>105</v>
      </c>
      <c r="C24" s="57"/>
      <c r="D24" s="58"/>
      <c r="E24" s="59" t="s">
        <v>106</v>
      </c>
      <c r="F24" s="233" t="s">
        <v>107</v>
      </c>
      <c r="G24" s="226" t="s">
        <v>108</v>
      </c>
      <c r="H24" s="42"/>
    </row>
    <row r="25" spans="1:8" ht="13.5" thickBot="1">
      <c r="A25" s="1"/>
      <c r="B25" s="123" t="s">
        <v>109</v>
      </c>
      <c r="C25" s="30"/>
      <c r="D25" s="31"/>
      <c r="E25" s="32" t="s">
        <v>110</v>
      </c>
      <c r="F25" s="229" t="s">
        <v>111</v>
      </c>
      <c r="G25" s="222" t="s">
        <v>112</v>
      </c>
      <c r="H25" s="42"/>
    </row>
    <row r="26" spans="1:8">
      <c r="A26" s="1"/>
      <c r="B26" s="69" t="s">
        <v>113</v>
      </c>
      <c r="C26" s="54"/>
      <c r="D26" s="55"/>
      <c r="E26" s="18"/>
      <c r="F26" s="228"/>
      <c r="G26" s="225" t="s">
        <v>53</v>
      </c>
      <c r="H26" s="42"/>
    </row>
    <row r="27" spans="1:8">
      <c r="A27" s="1"/>
      <c r="B27" s="125" t="s">
        <v>114</v>
      </c>
      <c r="C27" s="57"/>
      <c r="D27" s="58"/>
      <c r="E27" s="59" t="s">
        <v>115</v>
      </c>
      <c r="F27" s="233" t="s">
        <v>116</v>
      </c>
      <c r="G27" s="226" t="s">
        <v>57</v>
      </c>
      <c r="H27" s="42"/>
    </row>
    <row r="28" spans="1:8">
      <c r="A28" s="1"/>
      <c r="B28" s="125" t="s">
        <v>117</v>
      </c>
      <c r="C28" s="57"/>
      <c r="D28" s="58"/>
      <c r="E28" s="59" t="s">
        <v>118</v>
      </c>
      <c r="F28" s="233" t="s">
        <v>119</v>
      </c>
      <c r="G28" s="226" t="s">
        <v>57</v>
      </c>
      <c r="H28" s="42"/>
    </row>
    <row r="29" spans="1:8">
      <c r="A29" s="1"/>
      <c r="B29" s="125" t="s">
        <v>120</v>
      </c>
      <c r="C29" s="57"/>
      <c r="D29" s="58"/>
      <c r="E29" s="59" t="s">
        <v>121</v>
      </c>
      <c r="F29" s="233" t="s">
        <v>122</v>
      </c>
      <c r="G29" s="226" t="s">
        <v>123</v>
      </c>
      <c r="H29" s="42"/>
    </row>
    <row r="30" spans="1:8">
      <c r="A30" s="1"/>
      <c r="B30" s="125" t="s">
        <v>124</v>
      </c>
      <c r="C30" s="57"/>
      <c r="D30" s="58"/>
      <c r="E30" s="59" t="s">
        <v>125</v>
      </c>
      <c r="F30" s="233" t="s">
        <v>126</v>
      </c>
      <c r="G30" s="226" t="s">
        <v>123</v>
      </c>
      <c r="H30" s="42"/>
    </row>
    <row r="31" spans="1:8">
      <c r="A31" s="1"/>
      <c r="B31" s="125" t="s">
        <v>127</v>
      </c>
      <c r="C31" s="57"/>
      <c r="D31" s="58"/>
      <c r="E31" s="59" t="s">
        <v>128</v>
      </c>
      <c r="F31" s="233" t="s">
        <v>129</v>
      </c>
      <c r="G31" s="226" t="s">
        <v>123</v>
      </c>
      <c r="H31" s="42"/>
    </row>
    <row r="32" spans="1:8" ht="13.5" thickBot="1">
      <c r="A32" s="1"/>
      <c r="B32" s="123" t="s">
        <v>130</v>
      </c>
      <c r="C32" s="30"/>
      <c r="D32" s="31"/>
      <c r="E32" s="32" t="s">
        <v>131</v>
      </c>
      <c r="F32" s="229" t="s">
        <v>132</v>
      </c>
      <c r="G32" s="222" t="s">
        <v>123</v>
      </c>
      <c r="H32" s="42"/>
    </row>
    <row r="33" spans="1:8">
      <c r="A33" s="1"/>
      <c r="B33" s="69" t="s">
        <v>133</v>
      </c>
      <c r="C33" s="54"/>
      <c r="D33" s="55"/>
      <c r="E33" s="18"/>
      <c r="F33" s="228"/>
      <c r="G33" s="225" t="s">
        <v>53</v>
      </c>
      <c r="H33" s="42"/>
    </row>
    <row r="34" spans="1:8">
      <c r="A34" s="1"/>
      <c r="B34" s="125" t="s">
        <v>134</v>
      </c>
      <c r="C34" s="57"/>
      <c r="D34" s="58"/>
      <c r="E34" s="59" t="s">
        <v>135</v>
      </c>
      <c r="F34" s="233" t="s">
        <v>136</v>
      </c>
      <c r="G34" s="226" t="s">
        <v>57</v>
      </c>
      <c r="H34" s="42"/>
    </row>
    <row r="35" spans="1:8">
      <c r="A35" s="1"/>
      <c r="B35" s="125" t="s">
        <v>137</v>
      </c>
      <c r="C35" s="57"/>
      <c r="D35" s="58"/>
      <c r="E35" s="59" t="s">
        <v>138</v>
      </c>
      <c r="F35" s="233" t="s">
        <v>139</v>
      </c>
      <c r="G35" s="226" t="s">
        <v>57</v>
      </c>
      <c r="H35" s="42"/>
    </row>
    <row r="36" spans="1:8">
      <c r="A36" s="1"/>
      <c r="B36" s="125" t="s">
        <v>140</v>
      </c>
      <c r="C36" s="70"/>
      <c r="D36" s="58"/>
      <c r="E36" s="59" t="s">
        <v>141</v>
      </c>
      <c r="F36" s="233" t="s">
        <v>142</v>
      </c>
      <c r="G36" s="226" t="s">
        <v>81</v>
      </c>
      <c r="H36" s="42"/>
    </row>
    <row r="37" spans="1:8" ht="13.5" thickBot="1">
      <c r="A37" s="1"/>
      <c r="B37" s="127" t="s">
        <v>143</v>
      </c>
      <c r="C37" s="30"/>
      <c r="D37" s="43"/>
      <c r="E37" s="44" t="s">
        <v>144</v>
      </c>
      <c r="F37" s="230" t="s">
        <v>142</v>
      </c>
      <c r="G37" s="222" t="s">
        <v>57</v>
      </c>
      <c r="H37" s="42"/>
    </row>
    <row r="38" spans="1:8">
      <c r="A38" s="1"/>
      <c r="B38" s="83" t="s">
        <v>145</v>
      </c>
      <c r="C38" s="84"/>
      <c r="D38" s="85"/>
      <c r="E38" s="86"/>
      <c r="F38" s="232"/>
      <c r="G38" s="225" t="s">
        <v>53</v>
      </c>
      <c r="H38" s="42"/>
    </row>
    <row r="39" spans="1:8">
      <c r="A39" s="1"/>
      <c r="B39" s="125" t="s">
        <v>146</v>
      </c>
      <c r="C39" s="57"/>
      <c r="D39" s="58"/>
      <c r="E39" s="59" t="s">
        <v>147</v>
      </c>
      <c r="F39" s="60" t="s">
        <v>148</v>
      </c>
      <c r="G39" s="61" t="s">
        <v>57</v>
      </c>
      <c r="H39" s="42"/>
    </row>
    <row r="40" spans="1:8">
      <c r="A40" s="1"/>
      <c r="B40" s="125" t="s">
        <v>149</v>
      </c>
      <c r="C40" s="57"/>
      <c r="D40" s="58"/>
      <c r="E40" s="59" t="s">
        <v>150</v>
      </c>
      <c r="F40" s="60" t="s">
        <v>151</v>
      </c>
      <c r="G40" s="61" t="s">
        <v>57</v>
      </c>
      <c r="H40" s="42"/>
    </row>
    <row r="41" spans="1:8">
      <c r="A41" s="1"/>
      <c r="B41" s="125" t="s">
        <v>152</v>
      </c>
      <c r="C41" s="57"/>
      <c r="D41" s="58"/>
      <c r="E41" s="59" t="s">
        <v>153</v>
      </c>
      <c r="F41" s="60" t="s">
        <v>154</v>
      </c>
      <c r="G41" s="61" t="s">
        <v>57</v>
      </c>
      <c r="H41" s="42"/>
    </row>
    <row r="42" spans="1:8">
      <c r="A42" s="1"/>
      <c r="B42" s="125" t="s">
        <v>155</v>
      </c>
      <c r="C42" s="57"/>
      <c r="D42" s="58"/>
      <c r="E42" s="59" t="s">
        <v>156</v>
      </c>
      <c r="F42" s="60" t="s">
        <v>157</v>
      </c>
      <c r="G42" s="61" t="s">
        <v>57</v>
      </c>
      <c r="H42" s="42"/>
    </row>
    <row r="43" spans="1:8" ht="13.5" thickBot="1">
      <c r="A43" s="1"/>
      <c r="B43" s="123" t="s">
        <v>158</v>
      </c>
      <c r="C43" s="30"/>
      <c r="D43" s="31"/>
      <c r="E43" s="32" t="s">
        <v>159</v>
      </c>
      <c r="F43" s="33" t="s">
        <v>160</v>
      </c>
      <c r="G43" s="34" t="s">
        <v>57</v>
      </c>
      <c r="H43" s="42"/>
    </row>
    <row r="44" spans="1:8">
      <c r="A44" s="1"/>
      <c r="B44" s="195" t="s">
        <v>161</v>
      </c>
      <c r="C44" s="84"/>
      <c r="D44" s="85"/>
      <c r="E44" s="86"/>
      <c r="F44" s="232"/>
      <c r="G44" s="225" t="s">
        <v>53</v>
      </c>
      <c r="H44" s="42"/>
    </row>
    <row r="45" spans="1:8">
      <c r="A45" s="1"/>
      <c r="B45" s="194" t="s">
        <v>162</v>
      </c>
      <c r="C45" s="96"/>
      <c r="D45" s="58"/>
      <c r="E45" s="59"/>
      <c r="F45" s="233"/>
      <c r="G45" s="226" t="s">
        <v>53</v>
      </c>
      <c r="H45" s="42"/>
    </row>
    <row r="46" spans="1:8">
      <c r="A46" s="1"/>
      <c r="B46" s="125" t="s">
        <v>163</v>
      </c>
      <c r="C46" s="57"/>
      <c r="D46" s="58"/>
      <c r="E46" s="59" t="s">
        <v>164</v>
      </c>
      <c r="F46" s="233" t="s">
        <v>165</v>
      </c>
      <c r="G46" s="226" t="s">
        <v>166</v>
      </c>
      <c r="H46" s="42"/>
    </row>
    <row r="47" spans="1:8">
      <c r="A47" s="1"/>
      <c r="B47" s="125" t="s">
        <v>167</v>
      </c>
      <c r="C47" s="57"/>
      <c r="D47" s="58"/>
      <c r="E47" s="59" t="s">
        <v>168</v>
      </c>
      <c r="F47" s="233" t="s">
        <v>169</v>
      </c>
      <c r="G47" s="226" t="s">
        <v>57</v>
      </c>
      <c r="H47" s="42"/>
    </row>
    <row r="48" spans="1:8">
      <c r="A48" s="1"/>
      <c r="B48" s="125" t="s">
        <v>170</v>
      </c>
      <c r="C48" s="57"/>
      <c r="D48" s="58"/>
      <c r="E48" s="59" t="s">
        <v>171</v>
      </c>
      <c r="F48" s="233" t="s">
        <v>172</v>
      </c>
      <c r="G48" s="226" t="s">
        <v>173</v>
      </c>
      <c r="H48" s="42"/>
    </row>
    <row r="49" spans="1:8">
      <c r="A49" s="1"/>
      <c r="B49" s="125" t="s">
        <v>174</v>
      </c>
      <c r="C49" s="57"/>
      <c r="D49" s="58"/>
      <c r="E49" s="59" t="s">
        <v>175</v>
      </c>
      <c r="F49" s="233" t="s">
        <v>176</v>
      </c>
      <c r="G49" s="226" t="s">
        <v>57</v>
      </c>
      <c r="H49" s="42"/>
    </row>
    <row r="50" spans="1:8">
      <c r="A50" s="1"/>
      <c r="B50" s="125" t="s">
        <v>177</v>
      </c>
      <c r="C50" s="57"/>
      <c r="D50" s="58"/>
      <c r="E50" s="59" t="s">
        <v>178</v>
      </c>
      <c r="F50" s="233" t="s">
        <v>179</v>
      </c>
      <c r="G50" s="226" t="s">
        <v>180</v>
      </c>
      <c r="H50" s="42"/>
    </row>
    <row r="51" spans="1:8">
      <c r="A51" s="1"/>
      <c r="B51" s="125" t="s">
        <v>181</v>
      </c>
      <c r="C51" s="57"/>
      <c r="D51" s="58"/>
      <c r="E51" s="59" t="s">
        <v>182</v>
      </c>
      <c r="F51" s="233" t="s">
        <v>183</v>
      </c>
      <c r="G51" s="226" t="s">
        <v>184</v>
      </c>
      <c r="H51" s="42"/>
    </row>
    <row r="52" spans="1:8" ht="13.5" thickBot="1">
      <c r="A52" s="1"/>
      <c r="B52" s="123" t="s">
        <v>185</v>
      </c>
      <c r="C52" s="30"/>
      <c r="D52" s="31"/>
      <c r="E52" s="32" t="s">
        <v>186</v>
      </c>
      <c r="F52" s="229" t="s">
        <v>187</v>
      </c>
      <c r="G52" s="222" t="s">
        <v>57</v>
      </c>
      <c r="H52" s="42"/>
    </row>
    <row r="53" spans="1:8">
      <c r="A53" s="1"/>
      <c r="B53" s="195" t="s">
        <v>188</v>
      </c>
      <c r="C53" s="97"/>
      <c r="D53" s="85"/>
      <c r="E53" s="86"/>
      <c r="F53" s="235"/>
      <c r="G53" s="225" t="s">
        <v>53</v>
      </c>
      <c r="H53" s="42"/>
    </row>
    <row r="54" spans="1:8">
      <c r="A54" s="1"/>
      <c r="B54" s="125" t="s">
        <v>189</v>
      </c>
      <c r="C54" s="57"/>
      <c r="D54" s="58"/>
      <c r="E54" s="59" t="s">
        <v>190</v>
      </c>
      <c r="F54" s="233" t="s">
        <v>191</v>
      </c>
      <c r="G54" s="226" t="s">
        <v>57</v>
      </c>
      <c r="H54" s="42"/>
    </row>
    <row r="55" spans="1:8">
      <c r="A55" s="1"/>
      <c r="B55" s="125" t="s">
        <v>192</v>
      </c>
      <c r="C55" s="57"/>
      <c r="D55" s="58"/>
      <c r="E55" s="59" t="s">
        <v>193</v>
      </c>
      <c r="F55" s="233" t="s">
        <v>194</v>
      </c>
      <c r="G55" s="226" t="s">
        <v>57</v>
      </c>
      <c r="H55" s="42"/>
    </row>
    <row r="56" spans="1:8" ht="13.5" thickBot="1">
      <c r="A56" s="1"/>
      <c r="B56" s="127" t="s">
        <v>195</v>
      </c>
      <c r="C56" s="30"/>
      <c r="D56" s="43"/>
      <c r="E56" s="44" t="s">
        <v>196</v>
      </c>
      <c r="F56" s="229" t="s">
        <v>197</v>
      </c>
      <c r="G56" s="223" t="s">
        <v>57</v>
      </c>
      <c r="H56" s="42"/>
    </row>
    <row r="57" spans="1:8">
      <c r="A57" s="1"/>
      <c r="B57" s="195" t="s">
        <v>198</v>
      </c>
      <c r="C57" s="97"/>
      <c r="D57" s="85"/>
      <c r="E57" s="86"/>
      <c r="F57" s="234"/>
      <c r="G57" s="225" t="s">
        <v>53</v>
      </c>
      <c r="H57" s="42"/>
    </row>
    <row r="58" spans="1:8">
      <c r="A58" s="1"/>
      <c r="B58" s="125" t="s">
        <v>199</v>
      </c>
      <c r="C58" s="57"/>
      <c r="D58" s="58"/>
      <c r="E58" s="59" t="s">
        <v>200</v>
      </c>
      <c r="F58" s="233" t="s">
        <v>201</v>
      </c>
      <c r="G58" s="226" t="s">
        <v>57</v>
      </c>
      <c r="H58" s="42"/>
    </row>
    <row r="59" spans="1:8">
      <c r="A59" s="1"/>
      <c r="B59" s="125" t="s">
        <v>202</v>
      </c>
      <c r="C59" s="57"/>
      <c r="D59" s="58"/>
      <c r="E59" s="59" t="s">
        <v>203</v>
      </c>
      <c r="F59" s="233" t="s">
        <v>204</v>
      </c>
      <c r="G59" s="226" t="s">
        <v>57</v>
      </c>
      <c r="H59" s="42"/>
    </row>
    <row r="60" spans="1:8">
      <c r="A60" s="1"/>
      <c r="B60" s="125" t="s">
        <v>205</v>
      </c>
      <c r="C60" s="57"/>
      <c r="D60" s="58"/>
      <c r="E60" s="59" t="s">
        <v>206</v>
      </c>
      <c r="F60" s="233" t="s">
        <v>207</v>
      </c>
      <c r="G60" s="226" t="s">
        <v>57</v>
      </c>
      <c r="H60" s="42"/>
    </row>
    <row r="61" spans="1:8">
      <c r="A61" s="1"/>
      <c r="B61" s="125" t="s">
        <v>208</v>
      </c>
      <c r="C61" s="57"/>
      <c r="D61" s="58"/>
      <c r="E61" s="59" t="s">
        <v>209</v>
      </c>
      <c r="F61" s="233" t="s">
        <v>210</v>
      </c>
      <c r="G61" s="226" t="s">
        <v>57</v>
      </c>
      <c r="H61" s="42"/>
    </row>
    <row r="62" spans="1:8">
      <c r="A62" s="1"/>
      <c r="B62" s="125" t="s">
        <v>211</v>
      </c>
      <c r="C62" s="57"/>
      <c r="D62" s="58"/>
      <c r="E62" s="59" t="s">
        <v>212</v>
      </c>
      <c r="F62" s="233" t="s">
        <v>213</v>
      </c>
      <c r="G62" s="226" t="s">
        <v>214</v>
      </c>
      <c r="H62" s="42"/>
    </row>
    <row r="63" spans="1:8" ht="13.5" thickBot="1">
      <c r="A63" s="1"/>
      <c r="B63" s="125" t="s">
        <v>215</v>
      </c>
      <c r="C63" s="57"/>
      <c r="D63" s="58"/>
      <c r="E63" s="59" t="s">
        <v>216</v>
      </c>
      <c r="F63" s="231" t="s">
        <v>217</v>
      </c>
      <c r="G63" s="226" t="s">
        <v>57</v>
      </c>
      <c r="H63" s="42"/>
    </row>
    <row r="64" spans="1:8">
      <c r="A64" s="1"/>
      <c r="B64" s="195" t="s">
        <v>218</v>
      </c>
      <c r="C64" s="84"/>
      <c r="D64" s="85"/>
      <c r="E64" s="86"/>
      <c r="F64" s="232"/>
      <c r="G64" s="225" t="s">
        <v>53</v>
      </c>
      <c r="H64" s="42"/>
    </row>
    <row r="65" spans="1:8">
      <c r="A65" s="1"/>
      <c r="B65" s="125" t="s">
        <v>219</v>
      </c>
      <c r="C65" s="57"/>
      <c r="D65" s="58"/>
      <c r="E65" s="59" t="s">
        <v>220</v>
      </c>
      <c r="F65" s="233" t="s">
        <v>221</v>
      </c>
      <c r="G65" s="226" t="s">
        <v>57</v>
      </c>
      <c r="H65" s="42"/>
    </row>
    <row r="66" spans="1:8">
      <c r="A66" s="1"/>
      <c r="B66" s="125" t="s">
        <v>222</v>
      </c>
      <c r="C66" s="70"/>
      <c r="D66" s="58"/>
      <c r="E66" s="72" t="s">
        <v>223</v>
      </c>
      <c r="F66" s="236" t="s">
        <v>224</v>
      </c>
      <c r="G66" s="224" t="s">
        <v>225</v>
      </c>
      <c r="H66" s="42"/>
    </row>
    <row r="67" spans="1:8" ht="13.5" thickBot="1">
      <c r="A67" s="1"/>
      <c r="B67" s="123" t="s">
        <v>226</v>
      </c>
      <c r="C67" s="30"/>
      <c r="D67" s="31"/>
      <c r="E67" s="32" t="s">
        <v>227</v>
      </c>
      <c r="F67" s="237" t="s">
        <v>228</v>
      </c>
      <c r="G67" s="222" t="s">
        <v>214</v>
      </c>
      <c r="H67" s="42"/>
    </row>
    <row r="68" spans="1:8">
      <c r="A68" s="1"/>
      <c r="B68" s="1"/>
      <c r="C68" s="1"/>
      <c r="D68" s="1"/>
      <c r="E68" s="2"/>
      <c r="F68" s="1"/>
      <c r="G68" s="3"/>
      <c r="H68" s="3"/>
    </row>
    <row r="69" spans="1:8">
      <c r="A69" s="1"/>
      <c r="B69" s="1"/>
      <c r="C69" s="1"/>
      <c r="D69" s="1"/>
      <c r="E69" s="2"/>
      <c r="F69" s="1"/>
      <c r="G69" s="3"/>
      <c r="H69" s="3"/>
    </row>
    <row r="70" spans="1:8">
      <c r="A70" s="1"/>
      <c r="B70" s="1"/>
      <c r="C70" s="1"/>
      <c r="D70" s="1"/>
      <c r="E70" s="2"/>
      <c r="F70" s="1"/>
      <c r="G70" s="3"/>
      <c r="H70" s="3"/>
    </row>
    <row r="71" spans="1:8" ht="12" customHeight="1">
      <c r="A71" s="1"/>
      <c r="B71" s="1"/>
      <c r="C71" s="1"/>
      <c r="D71" s="1"/>
      <c r="E71" s="2"/>
      <c r="F71" s="1"/>
      <c r="G71" s="3"/>
      <c r="H71" s="3"/>
    </row>
    <row r="72" spans="1:8">
      <c r="A72" s="1"/>
      <c r="B72" s="1"/>
      <c r="C72" s="1"/>
      <c r="D72" s="1"/>
      <c r="E72" s="2"/>
      <c r="F72" s="1"/>
      <c r="G72" s="3"/>
      <c r="H72" s="3"/>
    </row>
  </sheetData>
  <sheetProtection algorithmName="SHA-512" hashValue="OoVLCZ78+q+b93oIkrJShP+lGbWxilwBagUjtFdgJPGhCeUp01iBgMm0jRCyftjT7NwusTHQe8dosYUzy5MEDg==" saltValue="NTEPo4YMuyCU6njMbGa4/g==" spinCount="100000" sheet="1" insertRows="0"/>
  <mergeCells count="2">
    <mergeCell ref="B2:G2"/>
    <mergeCell ref="B3:D3"/>
  </mergeCells>
  <printOptions horizontalCentered="1"/>
  <pageMargins left="0.5" right="0.5" top="0.25" bottom="0.25" header="0.5" footer="0.5"/>
  <pageSetup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72"/>
  <sheetViews>
    <sheetView workbookViewId="0">
      <selection activeCell="V54" sqref="V54"/>
    </sheetView>
  </sheetViews>
  <sheetFormatPr defaultRowHeight="12.75"/>
  <cols>
    <col min="1" max="1" width="3.7109375" style="6" customWidth="1"/>
    <col min="2" max="3" width="1.140625" style="6" customWidth="1"/>
    <col min="4" max="4" width="43.7109375" style="6" customWidth="1"/>
    <col min="5" max="5" width="6.140625" style="114" customWidth="1"/>
    <col min="6" max="6" width="95.42578125" style="6" hidden="1" customWidth="1"/>
    <col min="7" max="7" width="19.85546875" style="115" customWidth="1"/>
    <col min="8" max="8" width="7.85546875" style="116" customWidth="1"/>
    <col min="9" max="9" width="5.85546875" style="117" customWidth="1"/>
    <col min="10" max="10" width="7.85546875" style="115" customWidth="1"/>
    <col min="11" max="12" width="8" style="116" customWidth="1"/>
    <col min="13" max="13" width="9.140625" style="116" hidden="1" customWidth="1"/>
    <col min="14" max="14" width="6.140625" style="117" customWidth="1"/>
    <col min="15" max="15" width="8.140625" style="116" customWidth="1"/>
    <col min="16" max="16" width="8.140625" style="115" customWidth="1"/>
    <col min="17" max="17" width="9.140625" style="115" customWidth="1"/>
    <col min="18" max="18" width="3.7109375" style="115" customWidth="1"/>
    <col min="19" max="19" width="9.140625" style="6"/>
    <col min="20" max="20" width="11.28515625" style="6" customWidth="1"/>
    <col min="21" max="229" width="9.140625" style="6"/>
    <col min="230" max="231" width="1.140625" style="6" customWidth="1"/>
    <col min="232" max="232" width="36.28515625" style="6" customWidth="1"/>
    <col min="233" max="233" width="9" style="6" customWidth="1"/>
    <col min="234" max="234" width="0" style="6" hidden="1" customWidth="1"/>
    <col min="235" max="235" width="19.85546875" style="6" customWidth="1"/>
    <col min="236" max="236" width="7.85546875" style="6" customWidth="1"/>
    <col min="237" max="237" width="5.85546875" style="6" customWidth="1"/>
    <col min="238" max="238" width="7.140625" style="6" customWidth="1"/>
    <col min="239" max="239" width="8" style="6" customWidth="1"/>
    <col min="240" max="240" width="9.140625" style="6"/>
    <col min="241" max="241" width="6.140625" style="6" customWidth="1"/>
    <col min="242" max="244" width="8.140625" style="6" customWidth="1"/>
    <col min="245" max="245" width="9.140625" style="6"/>
    <col min="246" max="249" width="10.5703125" style="6" customWidth="1"/>
    <col min="250" max="253" width="10.85546875" style="6" customWidth="1"/>
    <col min="254" max="485" width="9.140625" style="6"/>
    <col min="486" max="487" width="1.140625" style="6" customWidth="1"/>
    <col min="488" max="488" width="36.28515625" style="6" customWidth="1"/>
    <col min="489" max="489" width="9" style="6" customWidth="1"/>
    <col min="490" max="490" width="0" style="6" hidden="1" customWidth="1"/>
    <col min="491" max="491" width="19.85546875" style="6" customWidth="1"/>
    <col min="492" max="492" width="7.85546875" style="6" customWidth="1"/>
    <col min="493" max="493" width="5.85546875" style="6" customWidth="1"/>
    <col min="494" max="494" width="7.140625" style="6" customWidth="1"/>
    <col min="495" max="495" width="8" style="6" customWidth="1"/>
    <col min="496" max="496" width="9.140625" style="6"/>
    <col min="497" max="497" width="6.140625" style="6" customWidth="1"/>
    <col min="498" max="500" width="8.140625" style="6" customWidth="1"/>
    <col min="501" max="501" width="9.140625" style="6"/>
    <col min="502" max="505" width="10.5703125" style="6" customWidth="1"/>
    <col min="506" max="509" width="10.85546875" style="6" customWidth="1"/>
    <col min="510" max="741" width="9.140625" style="6"/>
    <col min="742" max="743" width="1.140625" style="6" customWidth="1"/>
    <col min="744" max="744" width="36.28515625" style="6" customWidth="1"/>
    <col min="745" max="745" width="9" style="6" customWidth="1"/>
    <col min="746" max="746" width="0" style="6" hidden="1" customWidth="1"/>
    <col min="747" max="747" width="19.85546875" style="6" customWidth="1"/>
    <col min="748" max="748" width="7.85546875" style="6" customWidth="1"/>
    <col min="749" max="749" width="5.85546875" style="6" customWidth="1"/>
    <col min="750" max="750" width="7.140625" style="6" customWidth="1"/>
    <col min="751" max="751" width="8" style="6" customWidth="1"/>
    <col min="752" max="752" width="9.140625" style="6"/>
    <col min="753" max="753" width="6.140625" style="6" customWidth="1"/>
    <col min="754" max="756" width="8.140625" style="6" customWidth="1"/>
    <col min="757" max="757" width="9.140625" style="6"/>
    <col min="758" max="761" width="10.5703125" style="6" customWidth="1"/>
    <col min="762" max="765" width="10.85546875" style="6" customWidth="1"/>
    <col min="766" max="997" width="9.140625" style="6"/>
    <col min="998" max="999" width="1.140625" style="6" customWidth="1"/>
    <col min="1000" max="1000" width="36.28515625" style="6" customWidth="1"/>
    <col min="1001" max="1001" width="9" style="6" customWidth="1"/>
    <col min="1002" max="1002" width="0" style="6" hidden="1" customWidth="1"/>
    <col min="1003" max="1003" width="19.85546875" style="6" customWidth="1"/>
    <col min="1004" max="1004" width="7.85546875" style="6" customWidth="1"/>
    <col min="1005" max="1005" width="5.85546875" style="6" customWidth="1"/>
    <col min="1006" max="1006" width="7.140625" style="6" customWidth="1"/>
    <col min="1007" max="1007" width="8" style="6" customWidth="1"/>
    <col min="1008" max="1008" width="9.140625" style="6"/>
    <col min="1009" max="1009" width="6.140625" style="6" customWidth="1"/>
    <col min="1010" max="1012" width="8.140625" style="6" customWidth="1"/>
    <col min="1013" max="1013" width="9.140625" style="6"/>
    <col min="1014" max="1017" width="10.5703125" style="6" customWidth="1"/>
    <col min="1018" max="1021" width="10.85546875" style="6" customWidth="1"/>
    <col min="1022" max="1253" width="9.140625" style="6"/>
    <col min="1254" max="1255" width="1.140625" style="6" customWidth="1"/>
    <col min="1256" max="1256" width="36.28515625" style="6" customWidth="1"/>
    <col min="1257" max="1257" width="9" style="6" customWidth="1"/>
    <col min="1258" max="1258" width="0" style="6" hidden="1" customWidth="1"/>
    <col min="1259" max="1259" width="19.85546875" style="6" customWidth="1"/>
    <col min="1260" max="1260" width="7.85546875" style="6" customWidth="1"/>
    <col min="1261" max="1261" width="5.85546875" style="6" customWidth="1"/>
    <col min="1262" max="1262" width="7.140625" style="6" customWidth="1"/>
    <col min="1263" max="1263" width="8" style="6" customWidth="1"/>
    <col min="1264" max="1264" width="9.140625" style="6"/>
    <col min="1265" max="1265" width="6.140625" style="6" customWidth="1"/>
    <col min="1266" max="1268" width="8.140625" style="6" customWidth="1"/>
    <col min="1269" max="1269" width="9.140625" style="6"/>
    <col min="1270" max="1273" width="10.5703125" style="6" customWidth="1"/>
    <col min="1274" max="1277" width="10.85546875" style="6" customWidth="1"/>
    <col min="1278" max="1509" width="9.140625" style="6"/>
    <col min="1510" max="1511" width="1.140625" style="6" customWidth="1"/>
    <col min="1512" max="1512" width="36.28515625" style="6" customWidth="1"/>
    <col min="1513" max="1513" width="9" style="6" customWidth="1"/>
    <col min="1514" max="1514" width="0" style="6" hidden="1" customWidth="1"/>
    <col min="1515" max="1515" width="19.85546875" style="6" customWidth="1"/>
    <col min="1516" max="1516" width="7.85546875" style="6" customWidth="1"/>
    <col min="1517" max="1517" width="5.85546875" style="6" customWidth="1"/>
    <col min="1518" max="1518" width="7.140625" style="6" customWidth="1"/>
    <col min="1519" max="1519" width="8" style="6" customWidth="1"/>
    <col min="1520" max="1520" width="9.140625" style="6"/>
    <col min="1521" max="1521" width="6.140625" style="6" customWidth="1"/>
    <col min="1522" max="1524" width="8.140625" style="6" customWidth="1"/>
    <col min="1525" max="1525" width="9.140625" style="6"/>
    <col min="1526" max="1529" width="10.5703125" style="6" customWidth="1"/>
    <col min="1530" max="1533" width="10.85546875" style="6" customWidth="1"/>
    <col min="1534" max="1765" width="9.140625" style="6"/>
    <col min="1766" max="1767" width="1.140625" style="6" customWidth="1"/>
    <col min="1768" max="1768" width="36.28515625" style="6" customWidth="1"/>
    <col min="1769" max="1769" width="9" style="6" customWidth="1"/>
    <col min="1770" max="1770" width="0" style="6" hidden="1" customWidth="1"/>
    <col min="1771" max="1771" width="19.85546875" style="6" customWidth="1"/>
    <col min="1772" max="1772" width="7.85546875" style="6" customWidth="1"/>
    <col min="1773" max="1773" width="5.85546875" style="6" customWidth="1"/>
    <col min="1774" max="1774" width="7.140625" style="6" customWidth="1"/>
    <col min="1775" max="1775" width="8" style="6" customWidth="1"/>
    <col min="1776" max="1776" width="9.140625" style="6"/>
    <col min="1777" max="1777" width="6.140625" style="6" customWidth="1"/>
    <col min="1778" max="1780" width="8.140625" style="6" customWidth="1"/>
    <col min="1781" max="1781" width="9.140625" style="6"/>
    <col min="1782" max="1785" width="10.5703125" style="6" customWidth="1"/>
    <col min="1786" max="1789" width="10.85546875" style="6" customWidth="1"/>
    <col min="1790" max="2021" width="9.140625" style="6"/>
    <col min="2022" max="2023" width="1.140625" style="6" customWidth="1"/>
    <col min="2024" max="2024" width="36.28515625" style="6" customWidth="1"/>
    <col min="2025" max="2025" width="9" style="6" customWidth="1"/>
    <col min="2026" max="2026" width="0" style="6" hidden="1" customWidth="1"/>
    <col min="2027" max="2027" width="19.85546875" style="6" customWidth="1"/>
    <col min="2028" max="2028" width="7.85546875" style="6" customWidth="1"/>
    <col min="2029" max="2029" width="5.85546875" style="6" customWidth="1"/>
    <col min="2030" max="2030" width="7.140625" style="6" customWidth="1"/>
    <col min="2031" max="2031" width="8" style="6" customWidth="1"/>
    <col min="2032" max="2032" width="9.140625" style="6"/>
    <col min="2033" max="2033" width="6.140625" style="6" customWidth="1"/>
    <col min="2034" max="2036" width="8.140625" style="6" customWidth="1"/>
    <col min="2037" max="2037" width="9.140625" style="6"/>
    <col min="2038" max="2041" width="10.5703125" style="6" customWidth="1"/>
    <col min="2042" max="2045" width="10.85546875" style="6" customWidth="1"/>
    <col min="2046" max="2277" width="9.140625" style="6"/>
    <col min="2278" max="2279" width="1.140625" style="6" customWidth="1"/>
    <col min="2280" max="2280" width="36.28515625" style="6" customWidth="1"/>
    <col min="2281" max="2281" width="9" style="6" customWidth="1"/>
    <col min="2282" max="2282" width="0" style="6" hidden="1" customWidth="1"/>
    <col min="2283" max="2283" width="19.85546875" style="6" customWidth="1"/>
    <col min="2284" max="2284" width="7.85546875" style="6" customWidth="1"/>
    <col min="2285" max="2285" width="5.85546875" style="6" customWidth="1"/>
    <col min="2286" max="2286" width="7.140625" style="6" customWidth="1"/>
    <col min="2287" max="2287" width="8" style="6" customWidth="1"/>
    <col min="2288" max="2288" width="9.140625" style="6"/>
    <col min="2289" max="2289" width="6.140625" style="6" customWidth="1"/>
    <col min="2290" max="2292" width="8.140625" style="6" customWidth="1"/>
    <col min="2293" max="2293" width="9.140625" style="6"/>
    <col min="2294" max="2297" width="10.5703125" style="6" customWidth="1"/>
    <col min="2298" max="2301" width="10.85546875" style="6" customWidth="1"/>
    <col min="2302" max="2533" width="9.140625" style="6"/>
    <col min="2534" max="2535" width="1.140625" style="6" customWidth="1"/>
    <col min="2536" max="2536" width="36.28515625" style="6" customWidth="1"/>
    <col min="2537" max="2537" width="9" style="6" customWidth="1"/>
    <col min="2538" max="2538" width="0" style="6" hidden="1" customWidth="1"/>
    <col min="2539" max="2539" width="19.85546875" style="6" customWidth="1"/>
    <col min="2540" max="2540" width="7.85546875" style="6" customWidth="1"/>
    <col min="2541" max="2541" width="5.85546875" style="6" customWidth="1"/>
    <col min="2542" max="2542" width="7.140625" style="6" customWidth="1"/>
    <col min="2543" max="2543" width="8" style="6" customWidth="1"/>
    <col min="2544" max="2544" width="9.140625" style="6"/>
    <col min="2545" max="2545" width="6.140625" style="6" customWidth="1"/>
    <col min="2546" max="2548" width="8.140625" style="6" customWidth="1"/>
    <col min="2549" max="2549" width="9.140625" style="6"/>
    <col min="2550" max="2553" width="10.5703125" style="6" customWidth="1"/>
    <col min="2554" max="2557" width="10.85546875" style="6" customWidth="1"/>
    <col min="2558" max="2789" width="9.140625" style="6"/>
    <col min="2790" max="2791" width="1.140625" style="6" customWidth="1"/>
    <col min="2792" max="2792" width="36.28515625" style="6" customWidth="1"/>
    <col min="2793" max="2793" width="9" style="6" customWidth="1"/>
    <col min="2794" max="2794" width="0" style="6" hidden="1" customWidth="1"/>
    <col min="2795" max="2795" width="19.85546875" style="6" customWidth="1"/>
    <col min="2796" max="2796" width="7.85546875" style="6" customWidth="1"/>
    <col min="2797" max="2797" width="5.85546875" style="6" customWidth="1"/>
    <col min="2798" max="2798" width="7.140625" style="6" customWidth="1"/>
    <col min="2799" max="2799" width="8" style="6" customWidth="1"/>
    <col min="2800" max="2800" width="9.140625" style="6"/>
    <col min="2801" max="2801" width="6.140625" style="6" customWidth="1"/>
    <col min="2802" max="2804" width="8.140625" style="6" customWidth="1"/>
    <col min="2805" max="2805" width="9.140625" style="6"/>
    <col min="2806" max="2809" width="10.5703125" style="6" customWidth="1"/>
    <col min="2810" max="2813" width="10.85546875" style="6" customWidth="1"/>
    <col min="2814" max="3045" width="9.140625" style="6"/>
    <col min="3046" max="3047" width="1.140625" style="6" customWidth="1"/>
    <col min="3048" max="3048" width="36.28515625" style="6" customWidth="1"/>
    <col min="3049" max="3049" width="9" style="6" customWidth="1"/>
    <col min="3050" max="3050" width="0" style="6" hidden="1" customWidth="1"/>
    <col min="3051" max="3051" width="19.85546875" style="6" customWidth="1"/>
    <col min="3052" max="3052" width="7.85546875" style="6" customWidth="1"/>
    <col min="3053" max="3053" width="5.85546875" style="6" customWidth="1"/>
    <col min="3054" max="3054" width="7.140625" style="6" customWidth="1"/>
    <col min="3055" max="3055" width="8" style="6" customWidth="1"/>
    <col min="3056" max="3056" width="9.140625" style="6"/>
    <col min="3057" max="3057" width="6.140625" style="6" customWidth="1"/>
    <col min="3058" max="3060" width="8.140625" style="6" customWidth="1"/>
    <col min="3061" max="3061" width="9.140625" style="6"/>
    <col min="3062" max="3065" width="10.5703125" style="6" customWidth="1"/>
    <col min="3066" max="3069" width="10.85546875" style="6" customWidth="1"/>
    <col min="3070" max="3301" width="9.140625" style="6"/>
    <col min="3302" max="3303" width="1.140625" style="6" customWidth="1"/>
    <col min="3304" max="3304" width="36.28515625" style="6" customWidth="1"/>
    <col min="3305" max="3305" width="9" style="6" customWidth="1"/>
    <col min="3306" max="3306" width="0" style="6" hidden="1" customWidth="1"/>
    <col min="3307" max="3307" width="19.85546875" style="6" customWidth="1"/>
    <col min="3308" max="3308" width="7.85546875" style="6" customWidth="1"/>
    <col min="3309" max="3309" width="5.85546875" style="6" customWidth="1"/>
    <col min="3310" max="3310" width="7.140625" style="6" customWidth="1"/>
    <col min="3311" max="3311" width="8" style="6" customWidth="1"/>
    <col min="3312" max="3312" width="9.140625" style="6"/>
    <col min="3313" max="3313" width="6.140625" style="6" customWidth="1"/>
    <col min="3314" max="3316" width="8.140625" style="6" customWidth="1"/>
    <col min="3317" max="3317" width="9.140625" style="6"/>
    <col min="3318" max="3321" width="10.5703125" style="6" customWidth="1"/>
    <col min="3322" max="3325" width="10.85546875" style="6" customWidth="1"/>
    <col min="3326" max="3557" width="9.140625" style="6"/>
    <col min="3558" max="3559" width="1.140625" style="6" customWidth="1"/>
    <col min="3560" max="3560" width="36.28515625" style="6" customWidth="1"/>
    <col min="3561" max="3561" width="9" style="6" customWidth="1"/>
    <col min="3562" max="3562" width="0" style="6" hidden="1" customWidth="1"/>
    <col min="3563" max="3563" width="19.85546875" style="6" customWidth="1"/>
    <col min="3564" max="3564" width="7.85546875" style="6" customWidth="1"/>
    <col min="3565" max="3565" width="5.85546875" style="6" customWidth="1"/>
    <col min="3566" max="3566" width="7.140625" style="6" customWidth="1"/>
    <col min="3567" max="3567" width="8" style="6" customWidth="1"/>
    <col min="3568" max="3568" width="9.140625" style="6"/>
    <col min="3569" max="3569" width="6.140625" style="6" customWidth="1"/>
    <col min="3570" max="3572" width="8.140625" style="6" customWidth="1"/>
    <col min="3573" max="3573" width="9.140625" style="6"/>
    <col min="3574" max="3577" width="10.5703125" style="6" customWidth="1"/>
    <col min="3578" max="3581" width="10.85546875" style="6" customWidth="1"/>
    <col min="3582" max="3813" width="9.140625" style="6"/>
    <col min="3814" max="3815" width="1.140625" style="6" customWidth="1"/>
    <col min="3816" max="3816" width="36.28515625" style="6" customWidth="1"/>
    <col min="3817" max="3817" width="9" style="6" customWidth="1"/>
    <col min="3818" max="3818" width="0" style="6" hidden="1" customWidth="1"/>
    <col min="3819" max="3819" width="19.85546875" style="6" customWidth="1"/>
    <col min="3820" max="3820" width="7.85546875" style="6" customWidth="1"/>
    <col min="3821" max="3821" width="5.85546875" style="6" customWidth="1"/>
    <col min="3822" max="3822" width="7.140625" style="6" customWidth="1"/>
    <col min="3823" max="3823" width="8" style="6" customWidth="1"/>
    <col min="3824" max="3824" width="9.140625" style="6"/>
    <col min="3825" max="3825" width="6.140625" style="6" customWidth="1"/>
    <col min="3826" max="3828" width="8.140625" style="6" customWidth="1"/>
    <col min="3829" max="3829" width="9.140625" style="6"/>
    <col min="3830" max="3833" width="10.5703125" style="6" customWidth="1"/>
    <col min="3834" max="3837" width="10.85546875" style="6" customWidth="1"/>
    <col min="3838" max="4069" width="9.140625" style="6"/>
    <col min="4070" max="4071" width="1.140625" style="6" customWidth="1"/>
    <col min="4072" max="4072" width="36.28515625" style="6" customWidth="1"/>
    <col min="4073" max="4073" width="9" style="6" customWidth="1"/>
    <col min="4074" max="4074" width="0" style="6" hidden="1" customWidth="1"/>
    <col min="4075" max="4075" width="19.85546875" style="6" customWidth="1"/>
    <col min="4076" max="4076" width="7.85546875" style="6" customWidth="1"/>
    <col min="4077" max="4077" width="5.85546875" style="6" customWidth="1"/>
    <col min="4078" max="4078" width="7.140625" style="6" customWidth="1"/>
    <col min="4079" max="4079" width="8" style="6" customWidth="1"/>
    <col min="4080" max="4080" width="9.140625" style="6"/>
    <col min="4081" max="4081" width="6.140625" style="6" customWidth="1"/>
    <col min="4082" max="4084" width="8.140625" style="6" customWidth="1"/>
    <col min="4085" max="4085" width="9.140625" style="6"/>
    <col min="4086" max="4089" width="10.5703125" style="6" customWidth="1"/>
    <col min="4090" max="4093" width="10.85546875" style="6" customWidth="1"/>
    <col min="4094" max="4325" width="9.140625" style="6"/>
    <col min="4326" max="4327" width="1.140625" style="6" customWidth="1"/>
    <col min="4328" max="4328" width="36.28515625" style="6" customWidth="1"/>
    <col min="4329" max="4329" width="9" style="6" customWidth="1"/>
    <col min="4330" max="4330" width="0" style="6" hidden="1" customWidth="1"/>
    <col min="4331" max="4331" width="19.85546875" style="6" customWidth="1"/>
    <col min="4332" max="4332" width="7.85546875" style="6" customWidth="1"/>
    <col min="4333" max="4333" width="5.85546875" style="6" customWidth="1"/>
    <col min="4334" max="4334" width="7.140625" style="6" customWidth="1"/>
    <col min="4335" max="4335" width="8" style="6" customWidth="1"/>
    <col min="4336" max="4336" width="9.140625" style="6"/>
    <col min="4337" max="4337" width="6.140625" style="6" customWidth="1"/>
    <col min="4338" max="4340" width="8.140625" style="6" customWidth="1"/>
    <col min="4341" max="4341" width="9.140625" style="6"/>
    <col min="4342" max="4345" width="10.5703125" style="6" customWidth="1"/>
    <col min="4346" max="4349" width="10.85546875" style="6" customWidth="1"/>
    <col min="4350" max="4581" width="9.140625" style="6"/>
    <col min="4582" max="4583" width="1.140625" style="6" customWidth="1"/>
    <col min="4584" max="4584" width="36.28515625" style="6" customWidth="1"/>
    <col min="4585" max="4585" width="9" style="6" customWidth="1"/>
    <col min="4586" max="4586" width="0" style="6" hidden="1" customWidth="1"/>
    <col min="4587" max="4587" width="19.85546875" style="6" customWidth="1"/>
    <col min="4588" max="4588" width="7.85546875" style="6" customWidth="1"/>
    <col min="4589" max="4589" width="5.85546875" style="6" customWidth="1"/>
    <col min="4590" max="4590" width="7.140625" style="6" customWidth="1"/>
    <col min="4591" max="4591" width="8" style="6" customWidth="1"/>
    <col min="4592" max="4592" width="9.140625" style="6"/>
    <col min="4593" max="4593" width="6.140625" style="6" customWidth="1"/>
    <col min="4594" max="4596" width="8.140625" style="6" customWidth="1"/>
    <col min="4597" max="4597" width="9.140625" style="6"/>
    <col min="4598" max="4601" width="10.5703125" style="6" customWidth="1"/>
    <col min="4602" max="4605" width="10.85546875" style="6" customWidth="1"/>
    <col min="4606" max="4837" width="9.140625" style="6"/>
    <col min="4838" max="4839" width="1.140625" style="6" customWidth="1"/>
    <col min="4840" max="4840" width="36.28515625" style="6" customWidth="1"/>
    <col min="4841" max="4841" width="9" style="6" customWidth="1"/>
    <col min="4842" max="4842" width="0" style="6" hidden="1" customWidth="1"/>
    <col min="4843" max="4843" width="19.85546875" style="6" customWidth="1"/>
    <col min="4844" max="4844" width="7.85546875" style="6" customWidth="1"/>
    <col min="4845" max="4845" width="5.85546875" style="6" customWidth="1"/>
    <col min="4846" max="4846" width="7.140625" style="6" customWidth="1"/>
    <col min="4847" max="4847" width="8" style="6" customWidth="1"/>
    <col min="4848" max="4848" width="9.140625" style="6"/>
    <col min="4849" max="4849" width="6.140625" style="6" customWidth="1"/>
    <col min="4850" max="4852" width="8.140625" style="6" customWidth="1"/>
    <col min="4853" max="4853" width="9.140625" style="6"/>
    <col min="4854" max="4857" width="10.5703125" style="6" customWidth="1"/>
    <col min="4858" max="4861" width="10.85546875" style="6" customWidth="1"/>
    <col min="4862" max="5093" width="9.140625" style="6"/>
    <col min="5094" max="5095" width="1.140625" style="6" customWidth="1"/>
    <col min="5096" max="5096" width="36.28515625" style="6" customWidth="1"/>
    <col min="5097" max="5097" width="9" style="6" customWidth="1"/>
    <col min="5098" max="5098" width="0" style="6" hidden="1" customWidth="1"/>
    <col min="5099" max="5099" width="19.85546875" style="6" customWidth="1"/>
    <col min="5100" max="5100" width="7.85546875" style="6" customWidth="1"/>
    <col min="5101" max="5101" width="5.85546875" style="6" customWidth="1"/>
    <col min="5102" max="5102" width="7.140625" style="6" customWidth="1"/>
    <col min="5103" max="5103" width="8" style="6" customWidth="1"/>
    <col min="5104" max="5104" width="9.140625" style="6"/>
    <col min="5105" max="5105" width="6.140625" style="6" customWidth="1"/>
    <col min="5106" max="5108" width="8.140625" style="6" customWidth="1"/>
    <col min="5109" max="5109" width="9.140625" style="6"/>
    <col min="5110" max="5113" width="10.5703125" style="6" customWidth="1"/>
    <col min="5114" max="5117" width="10.85546875" style="6" customWidth="1"/>
    <col min="5118" max="5349" width="9.140625" style="6"/>
    <col min="5350" max="5351" width="1.140625" style="6" customWidth="1"/>
    <col min="5352" max="5352" width="36.28515625" style="6" customWidth="1"/>
    <col min="5353" max="5353" width="9" style="6" customWidth="1"/>
    <col min="5354" max="5354" width="0" style="6" hidden="1" customWidth="1"/>
    <col min="5355" max="5355" width="19.85546875" style="6" customWidth="1"/>
    <col min="5356" max="5356" width="7.85546875" style="6" customWidth="1"/>
    <col min="5357" max="5357" width="5.85546875" style="6" customWidth="1"/>
    <col min="5358" max="5358" width="7.140625" style="6" customWidth="1"/>
    <col min="5359" max="5359" width="8" style="6" customWidth="1"/>
    <col min="5360" max="5360" width="9.140625" style="6"/>
    <col min="5361" max="5361" width="6.140625" style="6" customWidth="1"/>
    <col min="5362" max="5364" width="8.140625" style="6" customWidth="1"/>
    <col min="5365" max="5365" width="9.140625" style="6"/>
    <col min="5366" max="5369" width="10.5703125" style="6" customWidth="1"/>
    <col min="5370" max="5373" width="10.85546875" style="6" customWidth="1"/>
    <col min="5374" max="5605" width="9.140625" style="6"/>
    <col min="5606" max="5607" width="1.140625" style="6" customWidth="1"/>
    <col min="5608" max="5608" width="36.28515625" style="6" customWidth="1"/>
    <col min="5609" max="5609" width="9" style="6" customWidth="1"/>
    <col min="5610" max="5610" width="0" style="6" hidden="1" customWidth="1"/>
    <col min="5611" max="5611" width="19.85546875" style="6" customWidth="1"/>
    <col min="5612" max="5612" width="7.85546875" style="6" customWidth="1"/>
    <col min="5613" max="5613" width="5.85546875" style="6" customWidth="1"/>
    <col min="5614" max="5614" width="7.140625" style="6" customWidth="1"/>
    <col min="5615" max="5615" width="8" style="6" customWidth="1"/>
    <col min="5616" max="5616" width="9.140625" style="6"/>
    <col min="5617" max="5617" width="6.140625" style="6" customWidth="1"/>
    <col min="5618" max="5620" width="8.140625" style="6" customWidth="1"/>
    <col min="5621" max="5621" width="9.140625" style="6"/>
    <col min="5622" max="5625" width="10.5703125" style="6" customWidth="1"/>
    <col min="5626" max="5629" width="10.85546875" style="6" customWidth="1"/>
    <col min="5630" max="5861" width="9.140625" style="6"/>
    <col min="5862" max="5863" width="1.140625" style="6" customWidth="1"/>
    <col min="5864" max="5864" width="36.28515625" style="6" customWidth="1"/>
    <col min="5865" max="5865" width="9" style="6" customWidth="1"/>
    <col min="5866" max="5866" width="0" style="6" hidden="1" customWidth="1"/>
    <col min="5867" max="5867" width="19.85546875" style="6" customWidth="1"/>
    <col min="5868" max="5868" width="7.85546875" style="6" customWidth="1"/>
    <col min="5869" max="5869" width="5.85546875" style="6" customWidth="1"/>
    <col min="5870" max="5870" width="7.140625" style="6" customWidth="1"/>
    <col min="5871" max="5871" width="8" style="6" customWidth="1"/>
    <col min="5872" max="5872" width="9.140625" style="6"/>
    <col min="5873" max="5873" width="6.140625" style="6" customWidth="1"/>
    <col min="5874" max="5876" width="8.140625" style="6" customWidth="1"/>
    <col min="5877" max="5877" width="9.140625" style="6"/>
    <col min="5878" max="5881" width="10.5703125" style="6" customWidth="1"/>
    <col min="5882" max="5885" width="10.85546875" style="6" customWidth="1"/>
    <col min="5886" max="6117" width="9.140625" style="6"/>
    <col min="6118" max="6119" width="1.140625" style="6" customWidth="1"/>
    <col min="6120" max="6120" width="36.28515625" style="6" customWidth="1"/>
    <col min="6121" max="6121" width="9" style="6" customWidth="1"/>
    <col min="6122" max="6122" width="0" style="6" hidden="1" customWidth="1"/>
    <col min="6123" max="6123" width="19.85546875" style="6" customWidth="1"/>
    <col min="6124" max="6124" width="7.85546875" style="6" customWidth="1"/>
    <col min="6125" max="6125" width="5.85546875" style="6" customWidth="1"/>
    <col min="6126" max="6126" width="7.140625" style="6" customWidth="1"/>
    <col min="6127" max="6127" width="8" style="6" customWidth="1"/>
    <col min="6128" max="6128" width="9.140625" style="6"/>
    <col min="6129" max="6129" width="6.140625" style="6" customWidth="1"/>
    <col min="6130" max="6132" width="8.140625" style="6" customWidth="1"/>
    <col min="6133" max="6133" width="9.140625" style="6"/>
    <col min="6134" max="6137" width="10.5703125" style="6" customWidth="1"/>
    <col min="6138" max="6141" width="10.85546875" style="6" customWidth="1"/>
    <col min="6142" max="6373" width="9.140625" style="6"/>
    <col min="6374" max="6375" width="1.140625" style="6" customWidth="1"/>
    <col min="6376" max="6376" width="36.28515625" style="6" customWidth="1"/>
    <col min="6377" max="6377" width="9" style="6" customWidth="1"/>
    <col min="6378" max="6378" width="0" style="6" hidden="1" customWidth="1"/>
    <col min="6379" max="6379" width="19.85546875" style="6" customWidth="1"/>
    <col min="6380" max="6380" width="7.85546875" style="6" customWidth="1"/>
    <col min="6381" max="6381" width="5.85546875" style="6" customWidth="1"/>
    <col min="6382" max="6382" width="7.140625" style="6" customWidth="1"/>
    <col min="6383" max="6383" width="8" style="6" customWidth="1"/>
    <col min="6384" max="6384" width="9.140625" style="6"/>
    <col min="6385" max="6385" width="6.140625" style="6" customWidth="1"/>
    <col min="6386" max="6388" width="8.140625" style="6" customWidth="1"/>
    <col min="6389" max="6389" width="9.140625" style="6"/>
    <col min="6390" max="6393" width="10.5703125" style="6" customWidth="1"/>
    <col min="6394" max="6397" width="10.85546875" style="6" customWidth="1"/>
    <col min="6398" max="6629" width="9.140625" style="6"/>
    <col min="6630" max="6631" width="1.140625" style="6" customWidth="1"/>
    <col min="6632" max="6632" width="36.28515625" style="6" customWidth="1"/>
    <col min="6633" max="6633" width="9" style="6" customWidth="1"/>
    <col min="6634" max="6634" width="0" style="6" hidden="1" customWidth="1"/>
    <col min="6635" max="6635" width="19.85546875" style="6" customWidth="1"/>
    <col min="6636" max="6636" width="7.85546875" style="6" customWidth="1"/>
    <col min="6637" max="6637" width="5.85546875" style="6" customWidth="1"/>
    <col min="6638" max="6638" width="7.140625" style="6" customWidth="1"/>
    <col min="6639" max="6639" width="8" style="6" customWidth="1"/>
    <col min="6640" max="6640" width="9.140625" style="6"/>
    <col min="6641" max="6641" width="6.140625" style="6" customWidth="1"/>
    <col min="6642" max="6644" width="8.140625" style="6" customWidth="1"/>
    <col min="6645" max="6645" width="9.140625" style="6"/>
    <col min="6646" max="6649" width="10.5703125" style="6" customWidth="1"/>
    <col min="6650" max="6653" width="10.85546875" style="6" customWidth="1"/>
    <col min="6654" max="6885" width="9.140625" style="6"/>
    <col min="6886" max="6887" width="1.140625" style="6" customWidth="1"/>
    <col min="6888" max="6888" width="36.28515625" style="6" customWidth="1"/>
    <col min="6889" max="6889" width="9" style="6" customWidth="1"/>
    <col min="6890" max="6890" width="0" style="6" hidden="1" customWidth="1"/>
    <col min="6891" max="6891" width="19.85546875" style="6" customWidth="1"/>
    <col min="6892" max="6892" width="7.85546875" style="6" customWidth="1"/>
    <col min="6893" max="6893" width="5.85546875" style="6" customWidth="1"/>
    <col min="6894" max="6894" width="7.140625" style="6" customWidth="1"/>
    <col min="6895" max="6895" width="8" style="6" customWidth="1"/>
    <col min="6896" max="6896" width="9.140625" style="6"/>
    <col min="6897" max="6897" width="6.140625" style="6" customWidth="1"/>
    <col min="6898" max="6900" width="8.140625" style="6" customWidth="1"/>
    <col min="6901" max="6901" width="9.140625" style="6"/>
    <col min="6902" max="6905" width="10.5703125" style="6" customWidth="1"/>
    <col min="6906" max="6909" width="10.85546875" style="6" customWidth="1"/>
    <col min="6910" max="7141" width="9.140625" style="6"/>
    <col min="7142" max="7143" width="1.140625" style="6" customWidth="1"/>
    <col min="7144" max="7144" width="36.28515625" style="6" customWidth="1"/>
    <col min="7145" max="7145" width="9" style="6" customWidth="1"/>
    <col min="7146" max="7146" width="0" style="6" hidden="1" customWidth="1"/>
    <col min="7147" max="7147" width="19.85546875" style="6" customWidth="1"/>
    <col min="7148" max="7148" width="7.85546875" style="6" customWidth="1"/>
    <col min="7149" max="7149" width="5.85546875" style="6" customWidth="1"/>
    <col min="7150" max="7150" width="7.140625" style="6" customWidth="1"/>
    <col min="7151" max="7151" width="8" style="6" customWidth="1"/>
    <col min="7152" max="7152" width="9.140625" style="6"/>
    <col min="7153" max="7153" width="6.140625" style="6" customWidth="1"/>
    <col min="7154" max="7156" width="8.140625" style="6" customWidth="1"/>
    <col min="7157" max="7157" width="9.140625" style="6"/>
    <col min="7158" max="7161" width="10.5703125" style="6" customWidth="1"/>
    <col min="7162" max="7165" width="10.85546875" style="6" customWidth="1"/>
    <col min="7166" max="7397" width="9.140625" style="6"/>
    <col min="7398" max="7399" width="1.140625" style="6" customWidth="1"/>
    <col min="7400" max="7400" width="36.28515625" style="6" customWidth="1"/>
    <col min="7401" max="7401" width="9" style="6" customWidth="1"/>
    <col min="7402" max="7402" width="0" style="6" hidden="1" customWidth="1"/>
    <col min="7403" max="7403" width="19.85546875" style="6" customWidth="1"/>
    <col min="7404" max="7404" width="7.85546875" style="6" customWidth="1"/>
    <col min="7405" max="7405" width="5.85546875" style="6" customWidth="1"/>
    <col min="7406" max="7406" width="7.140625" style="6" customWidth="1"/>
    <col min="7407" max="7407" width="8" style="6" customWidth="1"/>
    <col min="7408" max="7408" width="9.140625" style="6"/>
    <col min="7409" max="7409" width="6.140625" style="6" customWidth="1"/>
    <col min="7410" max="7412" width="8.140625" style="6" customWidth="1"/>
    <col min="7413" max="7413" width="9.140625" style="6"/>
    <col min="7414" max="7417" width="10.5703125" style="6" customWidth="1"/>
    <col min="7418" max="7421" width="10.85546875" style="6" customWidth="1"/>
    <col min="7422" max="7653" width="9.140625" style="6"/>
    <col min="7654" max="7655" width="1.140625" style="6" customWidth="1"/>
    <col min="7656" max="7656" width="36.28515625" style="6" customWidth="1"/>
    <col min="7657" max="7657" width="9" style="6" customWidth="1"/>
    <col min="7658" max="7658" width="0" style="6" hidden="1" customWidth="1"/>
    <col min="7659" max="7659" width="19.85546875" style="6" customWidth="1"/>
    <col min="7660" max="7660" width="7.85546875" style="6" customWidth="1"/>
    <col min="7661" max="7661" width="5.85546875" style="6" customWidth="1"/>
    <col min="7662" max="7662" width="7.140625" style="6" customWidth="1"/>
    <col min="7663" max="7663" width="8" style="6" customWidth="1"/>
    <col min="7664" max="7664" width="9.140625" style="6"/>
    <col min="7665" max="7665" width="6.140625" style="6" customWidth="1"/>
    <col min="7666" max="7668" width="8.140625" style="6" customWidth="1"/>
    <col min="7669" max="7669" width="9.140625" style="6"/>
    <col min="7670" max="7673" width="10.5703125" style="6" customWidth="1"/>
    <col min="7674" max="7677" width="10.85546875" style="6" customWidth="1"/>
    <col min="7678" max="7909" width="9.140625" style="6"/>
    <col min="7910" max="7911" width="1.140625" style="6" customWidth="1"/>
    <col min="7912" max="7912" width="36.28515625" style="6" customWidth="1"/>
    <col min="7913" max="7913" width="9" style="6" customWidth="1"/>
    <col min="7914" max="7914" width="0" style="6" hidden="1" customWidth="1"/>
    <col min="7915" max="7915" width="19.85546875" style="6" customWidth="1"/>
    <col min="7916" max="7916" width="7.85546875" style="6" customWidth="1"/>
    <col min="7917" max="7917" width="5.85546875" style="6" customWidth="1"/>
    <col min="7918" max="7918" width="7.140625" style="6" customWidth="1"/>
    <col min="7919" max="7919" width="8" style="6" customWidth="1"/>
    <col min="7920" max="7920" width="9.140625" style="6"/>
    <col min="7921" max="7921" width="6.140625" style="6" customWidth="1"/>
    <col min="7922" max="7924" width="8.140625" style="6" customWidth="1"/>
    <col min="7925" max="7925" width="9.140625" style="6"/>
    <col min="7926" max="7929" width="10.5703125" style="6" customWidth="1"/>
    <col min="7930" max="7933" width="10.85546875" style="6" customWidth="1"/>
    <col min="7934" max="8165" width="9.140625" style="6"/>
    <col min="8166" max="8167" width="1.140625" style="6" customWidth="1"/>
    <col min="8168" max="8168" width="36.28515625" style="6" customWidth="1"/>
    <col min="8169" max="8169" width="9" style="6" customWidth="1"/>
    <col min="8170" max="8170" width="0" style="6" hidden="1" customWidth="1"/>
    <col min="8171" max="8171" width="19.85546875" style="6" customWidth="1"/>
    <col min="8172" max="8172" width="7.85546875" style="6" customWidth="1"/>
    <col min="8173" max="8173" width="5.85546875" style="6" customWidth="1"/>
    <col min="8174" max="8174" width="7.140625" style="6" customWidth="1"/>
    <col min="8175" max="8175" width="8" style="6" customWidth="1"/>
    <col min="8176" max="8176" width="9.140625" style="6"/>
    <col min="8177" max="8177" width="6.140625" style="6" customWidth="1"/>
    <col min="8178" max="8180" width="8.140625" style="6" customWidth="1"/>
    <col min="8181" max="8181" width="9.140625" style="6"/>
    <col min="8182" max="8185" width="10.5703125" style="6" customWidth="1"/>
    <col min="8186" max="8189" width="10.85546875" style="6" customWidth="1"/>
    <col min="8190" max="8421" width="9.140625" style="6"/>
    <col min="8422" max="8423" width="1.140625" style="6" customWidth="1"/>
    <col min="8424" max="8424" width="36.28515625" style="6" customWidth="1"/>
    <col min="8425" max="8425" width="9" style="6" customWidth="1"/>
    <col min="8426" max="8426" width="0" style="6" hidden="1" customWidth="1"/>
    <col min="8427" max="8427" width="19.85546875" style="6" customWidth="1"/>
    <col min="8428" max="8428" width="7.85546875" style="6" customWidth="1"/>
    <col min="8429" max="8429" width="5.85546875" style="6" customWidth="1"/>
    <col min="8430" max="8430" width="7.140625" style="6" customWidth="1"/>
    <col min="8431" max="8431" width="8" style="6" customWidth="1"/>
    <col min="8432" max="8432" width="9.140625" style="6"/>
    <col min="8433" max="8433" width="6.140625" style="6" customWidth="1"/>
    <col min="8434" max="8436" width="8.140625" style="6" customWidth="1"/>
    <col min="8437" max="8437" width="9.140625" style="6"/>
    <col min="8438" max="8441" width="10.5703125" style="6" customWidth="1"/>
    <col min="8442" max="8445" width="10.85546875" style="6" customWidth="1"/>
    <col min="8446" max="8677" width="9.140625" style="6"/>
    <col min="8678" max="8679" width="1.140625" style="6" customWidth="1"/>
    <col min="8680" max="8680" width="36.28515625" style="6" customWidth="1"/>
    <col min="8681" max="8681" width="9" style="6" customWidth="1"/>
    <col min="8682" max="8682" width="0" style="6" hidden="1" customWidth="1"/>
    <col min="8683" max="8683" width="19.85546875" style="6" customWidth="1"/>
    <col min="8684" max="8684" width="7.85546875" style="6" customWidth="1"/>
    <col min="8685" max="8685" width="5.85546875" style="6" customWidth="1"/>
    <col min="8686" max="8686" width="7.140625" style="6" customWidth="1"/>
    <col min="8687" max="8687" width="8" style="6" customWidth="1"/>
    <col min="8688" max="8688" width="9.140625" style="6"/>
    <col min="8689" max="8689" width="6.140625" style="6" customWidth="1"/>
    <col min="8690" max="8692" width="8.140625" style="6" customWidth="1"/>
    <col min="8693" max="8693" width="9.140625" style="6"/>
    <col min="8694" max="8697" width="10.5703125" style="6" customWidth="1"/>
    <col min="8698" max="8701" width="10.85546875" style="6" customWidth="1"/>
    <col min="8702" max="8933" width="9.140625" style="6"/>
    <col min="8934" max="8935" width="1.140625" style="6" customWidth="1"/>
    <col min="8936" max="8936" width="36.28515625" style="6" customWidth="1"/>
    <col min="8937" max="8937" width="9" style="6" customWidth="1"/>
    <col min="8938" max="8938" width="0" style="6" hidden="1" customWidth="1"/>
    <col min="8939" max="8939" width="19.85546875" style="6" customWidth="1"/>
    <col min="8940" max="8940" width="7.85546875" style="6" customWidth="1"/>
    <col min="8941" max="8941" width="5.85546875" style="6" customWidth="1"/>
    <col min="8942" max="8942" width="7.140625" style="6" customWidth="1"/>
    <col min="8943" max="8943" width="8" style="6" customWidth="1"/>
    <col min="8944" max="8944" width="9.140625" style="6"/>
    <col min="8945" max="8945" width="6.140625" style="6" customWidth="1"/>
    <col min="8946" max="8948" width="8.140625" style="6" customWidth="1"/>
    <col min="8949" max="8949" width="9.140625" style="6"/>
    <col min="8950" max="8953" width="10.5703125" style="6" customWidth="1"/>
    <col min="8954" max="8957" width="10.85546875" style="6" customWidth="1"/>
    <col min="8958" max="9189" width="9.140625" style="6"/>
    <col min="9190" max="9191" width="1.140625" style="6" customWidth="1"/>
    <col min="9192" max="9192" width="36.28515625" style="6" customWidth="1"/>
    <col min="9193" max="9193" width="9" style="6" customWidth="1"/>
    <col min="9194" max="9194" width="0" style="6" hidden="1" customWidth="1"/>
    <col min="9195" max="9195" width="19.85546875" style="6" customWidth="1"/>
    <col min="9196" max="9196" width="7.85546875" style="6" customWidth="1"/>
    <col min="9197" max="9197" width="5.85546875" style="6" customWidth="1"/>
    <col min="9198" max="9198" width="7.140625" style="6" customWidth="1"/>
    <col min="9199" max="9199" width="8" style="6" customWidth="1"/>
    <col min="9200" max="9200" width="9.140625" style="6"/>
    <col min="9201" max="9201" width="6.140625" style="6" customWidth="1"/>
    <col min="9202" max="9204" width="8.140625" style="6" customWidth="1"/>
    <col min="9205" max="9205" width="9.140625" style="6"/>
    <col min="9206" max="9209" width="10.5703125" style="6" customWidth="1"/>
    <col min="9210" max="9213" width="10.85546875" style="6" customWidth="1"/>
    <col min="9214" max="9445" width="9.140625" style="6"/>
    <col min="9446" max="9447" width="1.140625" style="6" customWidth="1"/>
    <col min="9448" max="9448" width="36.28515625" style="6" customWidth="1"/>
    <col min="9449" max="9449" width="9" style="6" customWidth="1"/>
    <col min="9450" max="9450" width="0" style="6" hidden="1" customWidth="1"/>
    <col min="9451" max="9451" width="19.85546875" style="6" customWidth="1"/>
    <col min="9452" max="9452" width="7.85546875" style="6" customWidth="1"/>
    <col min="9453" max="9453" width="5.85546875" style="6" customWidth="1"/>
    <col min="9454" max="9454" width="7.140625" style="6" customWidth="1"/>
    <col min="9455" max="9455" width="8" style="6" customWidth="1"/>
    <col min="9456" max="9456" width="9.140625" style="6"/>
    <col min="9457" max="9457" width="6.140625" style="6" customWidth="1"/>
    <col min="9458" max="9460" width="8.140625" style="6" customWidth="1"/>
    <col min="9461" max="9461" width="9.140625" style="6"/>
    <col min="9462" max="9465" width="10.5703125" style="6" customWidth="1"/>
    <col min="9466" max="9469" width="10.85546875" style="6" customWidth="1"/>
    <col min="9470" max="9701" width="9.140625" style="6"/>
    <col min="9702" max="9703" width="1.140625" style="6" customWidth="1"/>
    <col min="9704" max="9704" width="36.28515625" style="6" customWidth="1"/>
    <col min="9705" max="9705" width="9" style="6" customWidth="1"/>
    <col min="9706" max="9706" width="0" style="6" hidden="1" customWidth="1"/>
    <col min="9707" max="9707" width="19.85546875" style="6" customWidth="1"/>
    <col min="9708" max="9708" width="7.85546875" style="6" customWidth="1"/>
    <col min="9709" max="9709" width="5.85546875" style="6" customWidth="1"/>
    <col min="9710" max="9710" width="7.140625" style="6" customWidth="1"/>
    <col min="9711" max="9711" width="8" style="6" customWidth="1"/>
    <col min="9712" max="9712" width="9.140625" style="6"/>
    <col min="9713" max="9713" width="6.140625" style="6" customWidth="1"/>
    <col min="9714" max="9716" width="8.140625" style="6" customWidth="1"/>
    <col min="9717" max="9717" width="9.140625" style="6"/>
    <col min="9718" max="9721" width="10.5703125" style="6" customWidth="1"/>
    <col min="9722" max="9725" width="10.85546875" style="6" customWidth="1"/>
    <col min="9726" max="9957" width="9.140625" style="6"/>
    <col min="9958" max="9959" width="1.140625" style="6" customWidth="1"/>
    <col min="9960" max="9960" width="36.28515625" style="6" customWidth="1"/>
    <col min="9961" max="9961" width="9" style="6" customWidth="1"/>
    <col min="9962" max="9962" width="0" style="6" hidden="1" customWidth="1"/>
    <col min="9963" max="9963" width="19.85546875" style="6" customWidth="1"/>
    <col min="9964" max="9964" width="7.85546875" style="6" customWidth="1"/>
    <col min="9965" max="9965" width="5.85546875" style="6" customWidth="1"/>
    <col min="9966" max="9966" width="7.140625" style="6" customWidth="1"/>
    <col min="9967" max="9967" width="8" style="6" customWidth="1"/>
    <col min="9968" max="9968" width="9.140625" style="6"/>
    <col min="9969" max="9969" width="6.140625" style="6" customWidth="1"/>
    <col min="9970" max="9972" width="8.140625" style="6" customWidth="1"/>
    <col min="9973" max="9973" width="9.140625" style="6"/>
    <col min="9974" max="9977" width="10.5703125" style="6" customWidth="1"/>
    <col min="9978" max="9981" width="10.85546875" style="6" customWidth="1"/>
    <col min="9982" max="10213" width="9.140625" style="6"/>
    <col min="10214" max="10215" width="1.140625" style="6" customWidth="1"/>
    <col min="10216" max="10216" width="36.28515625" style="6" customWidth="1"/>
    <col min="10217" max="10217" width="9" style="6" customWidth="1"/>
    <col min="10218" max="10218" width="0" style="6" hidden="1" customWidth="1"/>
    <col min="10219" max="10219" width="19.85546875" style="6" customWidth="1"/>
    <col min="10220" max="10220" width="7.85546875" style="6" customWidth="1"/>
    <col min="10221" max="10221" width="5.85546875" style="6" customWidth="1"/>
    <col min="10222" max="10222" width="7.140625" style="6" customWidth="1"/>
    <col min="10223" max="10223" width="8" style="6" customWidth="1"/>
    <col min="10224" max="10224" width="9.140625" style="6"/>
    <col min="10225" max="10225" width="6.140625" style="6" customWidth="1"/>
    <col min="10226" max="10228" width="8.140625" style="6" customWidth="1"/>
    <col min="10229" max="10229" width="9.140625" style="6"/>
    <col min="10230" max="10233" width="10.5703125" style="6" customWidth="1"/>
    <col min="10234" max="10237" width="10.85546875" style="6" customWidth="1"/>
    <col min="10238" max="10469" width="9.140625" style="6"/>
    <col min="10470" max="10471" width="1.140625" style="6" customWidth="1"/>
    <col min="10472" max="10472" width="36.28515625" style="6" customWidth="1"/>
    <col min="10473" max="10473" width="9" style="6" customWidth="1"/>
    <col min="10474" max="10474" width="0" style="6" hidden="1" customWidth="1"/>
    <col min="10475" max="10475" width="19.85546875" style="6" customWidth="1"/>
    <col min="10476" max="10476" width="7.85546875" style="6" customWidth="1"/>
    <col min="10477" max="10477" width="5.85546875" style="6" customWidth="1"/>
    <col min="10478" max="10478" width="7.140625" style="6" customWidth="1"/>
    <col min="10479" max="10479" width="8" style="6" customWidth="1"/>
    <col min="10480" max="10480" width="9.140625" style="6"/>
    <col min="10481" max="10481" width="6.140625" style="6" customWidth="1"/>
    <col min="10482" max="10484" width="8.140625" style="6" customWidth="1"/>
    <col min="10485" max="10485" width="9.140625" style="6"/>
    <col min="10486" max="10489" width="10.5703125" style="6" customWidth="1"/>
    <col min="10490" max="10493" width="10.85546875" style="6" customWidth="1"/>
    <col min="10494" max="10725" width="9.140625" style="6"/>
    <col min="10726" max="10727" width="1.140625" style="6" customWidth="1"/>
    <col min="10728" max="10728" width="36.28515625" style="6" customWidth="1"/>
    <col min="10729" max="10729" width="9" style="6" customWidth="1"/>
    <col min="10730" max="10730" width="0" style="6" hidden="1" customWidth="1"/>
    <col min="10731" max="10731" width="19.85546875" style="6" customWidth="1"/>
    <col min="10732" max="10732" width="7.85546875" style="6" customWidth="1"/>
    <col min="10733" max="10733" width="5.85546875" style="6" customWidth="1"/>
    <col min="10734" max="10734" width="7.140625" style="6" customWidth="1"/>
    <col min="10735" max="10735" width="8" style="6" customWidth="1"/>
    <col min="10736" max="10736" width="9.140625" style="6"/>
    <col min="10737" max="10737" width="6.140625" style="6" customWidth="1"/>
    <col min="10738" max="10740" width="8.140625" style="6" customWidth="1"/>
    <col min="10741" max="10741" width="9.140625" style="6"/>
    <col min="10742" max="10745" width="10.5703125" style="6" customWidth="1"/>
    <col min="10746" max="10749" width="10.85546875" style="6" customWidth="1"/>
    <col min="10750" max="10981" width="9.140625" style="6"/>
    <col min="10982" max="10983" width="1.140625" style="6" customWidth="1"/>
    <col min="10984" max="10984" width="36.28515625" style="6" customWidth="1"/>
    <col min="10985" max="10985" width="9" style="6" customWidth="1"/>
    <col min="10986" max="10986" width="0" style="6" hidden="1" customWidth="1"/>
    <col min="10987" max="10987" width="19.85546875" style="6" customWidth="1"/>
    <col min="10988" max="10988" width="7.85546875" style="6" customWidth="1"/>
    <col min="10989" max="10989" width="5.85546875" style="6" customWidth="1"/>
    <col min="10990" max="10990" width="7.140625" style="6" customWidth="1"/>
    <col min="10991" max="10991" width="8" style="6" customWidth="1"/>
    <col min="10992" max="10992" width="9.140625" style="6"/>
    <col min="10993" max="10993" width="6.140625" style="6" customWidth="1"/>
    <col min="10994" max="10996" width="8.140625" style="6" customWidth="1"/>
    <col min="10997" max="10997" width="9.140625" style="6"/>
    <col min="10998" max="11001" width="10.5703125" style="6" customWidth="1"/>
    <col min="11002" max="11005" width="10.85546875" style="6" customWidth="1"/>
    <col min="11006" max="11237" width="9.140625" style="6"/>
    <col min="11238" max="11239" width="1.140625" style="6" customWidth="1"/>
    <col min="11240" max="11240" width="36.28515625" style="6" customWidth="1"/>
    <col min="11241" max="11241" width="9" style="6" customWidth="1"/>
    <col min="11242" max="11242" width="0" style="6" hidden="1" customWidth="1"/>
    <col min="11243" max="11243" width="19.85546875" style="6" customWidth="1"/>
    <col min="11244" max="11244" width="7.85546875" style="6" customWidth="1"/>
    <col min="11245" max="11245" width="5.85546875" style="6" customWidth="1"/>
    <col min="11246" max="11246" width="7.140625" style="6" customWidth="1"/>
    <col min="11247" max="11247" width="8" style="6" customWidth="1"/>
    <col min="11248" max="11248" width="9.140625" style="6"/>
    <col min="11249" max="11249" width="6.140625" style="6" customWidth="1"/>
    <col min="11250" max="11252" width="8.140625" style="6" customWidth="1"/>
    <col min="11253" max="11253" width="9.140625" style="6"/>
    <col min="11254" max="11257" width="10.5703125" style="6" customWidth="1"/>
    <col min="11258" max="11261" width="10.85546875" style="6" customWidth="1"/>
    <col min="11262" max="11493" width="9.140625" style="6"/>
    <col min="11494" max="11495" width="1.140625" style="6" customWidth="1"/>
    <col min="11496" max="11496" width="36.28515625" style="6" customWidth="1"/>
    <col min="11497" max="11497" width="9" style="6" customWidth="1"/>
    <col min="11498" max="11498" width="0" style="6" hidden="1" customWidth="1"/>
    <col min="11499" max="11499" width="19.85546875" style="6" customWidth="1"/>
    <col min="11500" max="11500" width="7.85546875" style="6" customWidth="1"/>
    <col min="11501" max="11501" width="5.85546875" style="6" customWidth="1"/>
    <col min="11502" max="11502" width="7.140625" style="6" customWidth="1"/>
    <col min="11503" max="11503" width="8" style="6" customWidth="1"/>
    <col min="11504" max="11504" width="9.140625" style="6"/>
    <col min="11505" max="11505" width="6.140625" style="6" customWidth="1"/>
    <col min="11506" max="11508" width="8.140625" style="6" customWidth="1"/>
    <col min="11509" max="11509" width="9.140625" style="6"/>
    <col min="11510" max="11513" width="10.5703125" style="6" customWidth="1"/>
    <col min="11514" max="11517" width="10.85546875" style="6" customWidth="1"/>
    <col min="11518" max="11749" width="9.140625" style="6"/>
    <col min="11750" max="11751" width="1.140625" style="6" customWidth="1"/>
    <col min="11752" max="11752" width="36.28515625" style="6" customWidth="1"/>
    <col min="11753" max="11753" width="9" style="6" customWidth="1"/>
    <col min="11754" max="11754" width="0" style="6" hidden="1" customWidth="1"/>
    <col min="11755" max="11755" width="19.85546875" style="6" customWidth="1"/>
    <col min="11756" max="11756" width="7.85546875" style="6" customWidth="1"/>
    <col min="11757" max="11757" width="5.85546875" style="6" customWidth="1"/>
    <col min="11758" max="11758" width="7.140625" style="6" customWidth="1"/>
    <col min="11759" max="11759" width="8" style="6" customWidth="1"/>
    <col min="11760" max="11760" width="9.140625" style="6"/>
    <col min="11761" max="11761" width="6.140625" style="6" customWidth="1"/>
    <col min="11762" max="11764" width="8.140625" style="6" customWidth="1"/>
    <col min="11765" max="11765" width="9.140625" style="6"/>
    <col min="11766" max="11769" width="10.5703125" style="6" customWidth="1"/>
    <col min="11770" max="11773" width="10.85546875" style="6" customWidth="1"/>
    <col min="11774" max="12005" width="9.140625" style="6"/>
    <col min="12006" max="12007" width="1.140625" style="6" customWidth="1"/>
    <col min="12008" max="12008" width="36.28515625" style="6" customWidth="1"/>
    <col min="12009" max="12009" width="9" style="6" customWidth="1"/>
    <col min="12010" max="12010" width="0" style="6" hidden="1" customWidth="1"/>
    <col min="12011" max="12011" width="19.85546875" style="6" customWidth="1"/>
    <col min="12012" max="12012" width="7.85546875" style="6" customWidth="1"/>
    <col min="12013" max="12013" width="5.85546875" style="6" customWidth="1"/>
    <col min="12014" max="12014" width="7.140625" style="6" customWidth="1"/>
    <col min="12015" max="12015" width="8" style="6" customWidth="1"/>
    <col min="12016" max="12016" width="9.140625" style="6"/>
    <col min="12017" max="12017" width="6.140625" style="6" customWidth="1"/>
    <col min="12018" max="12020" width="8.140625" style="6" customWidth="1"/>
    <col min="12021" max="12021" width="9.140625" style="6"/>
    <col min="12022" max="12025" width="10.5703125" style="6" customWidth="1"/>
    <col min="12026" max="12029" width="10.85546875" style="6" customWidth="1"/>
    <col min="12030" max="12261" width="9.140625" style="6"/>
    <col min="12262" max="12263" width="1.140625" style="6" customWidth="1"/>
    <col min="12264" max="12264" width="36.28515625" style="6" customWidth="1"/>
    <col min="12265" max="12265" width="9" style="6" customWidth="1"/>
    <col min="12266" max="12266" width="0" style="6" hidden="1" customWidth="1"/>
    <col min="12267" max="12267" width="19.85546875" style="6" customWidth="1"/>
    <col min="12268" max="12268" width="7.85546875" style="6" customWidth="1"/>
    <col min="12269" max="12269" width="5.85546875" style="6" customWidth="1"/>
    <col min="12270" max="12270" width="7.140625" style="6" customWidth="1"/>
    <col min="12271" max="12271" width="8" style="6" customWidth="1"/>
    <col min="12272" max="12272" width="9.140625" style="6"/>
    <col min="12273" max="12273" width="6.140625" style="6" customWidth="1"/>
    <col min="12274" max="12276" width="8.140625" style="6" customWidth="1"/>
    <col min="12277" max="12277" width="9.140625" style="6"/>
    <col min="12278" max="12281" width="10.5703125" style="6" customWidth="1"/>
    <col min="12282" max="12285" width="10.85546875" style="6" customWidth="1"/>
    <col min="12286" max="12517" width="9.140625" style="6"/>
    <col min="12518" max="12519" width="1.140625" style="6" customWidth="1"/>
    <col min="12520" max="12520" width="36.28515625" style="6" customWidth="1"/>
    <col min="12521" max="12521" width="9" style="6" customWidth="1"/>
    <col min="12522" max="12522" width="0" style="6" hidden="1" customWidth="1"/>
    <col min="12523" max="12523" width="19.85546875" style="6" customWidth="1"/>
    <col min="12524" max="12524" width="7.85546875" style="6" customWidth="1"/>
    <col min="12525" max="12525" width="5.85546875" style="6" customWidth="1"/>
    <col min="12526" max="12526" width="7.140625" style="6" customWidth="1"/>
    <col min="12527" max="12527" width="8" style="6" customWidth="1"/>
    <col min="12528" max="12528" width="9.140625" style="6"/>
    <col min="12529" max="12529" width="6.140625" style="6" customWidth="1"/>
    <col min="12530" max="12532" width="8.140625" style="6" customWidth="1"/>
    <col min="12533" max="12533" width="9.140625" style="6"/>
    <col min="12534" max="12537" width="10.5703125" style="6" customWidth="1"/>
    <col min="12538" max="12541" width="10.85546875" style="6" customWidth="1"/>
    <col min="12542" max="12773" width="9.140625" style="6"/>
    <col min="12774" max="12775" width="1.140625" style="6" customWidth="1"/>
    <col min="12776" max="12776" width="36.28515625" style="6" customWidth="1"/>
    <col min="12777" max="12777" width="9" style="6" customWidth="1"/>
    <col min="12778" max="12778" width="0" style="6" hidden="1" customWidth="1"/>
    <col min="12779" max="12779" width="19.85546875" style="6" customWidth="1"/>
    <col min="12780" max="12780" width="7.85546875" style="6" customWidth="1"/>
    <col min="12781" max="12781" width="5.85546875" style="6" customWidth="1"/>
    <col min="12782" max="12782" width="7.140625" style="6" customWidth="1"/>
    <col min="12783" max="12783" width="8" style="6" customWidth="1"/>
    <col min="12784" max="12784" width="9.140625" style="6"/>
    <col min="12785" max="12785" width="6.140625" style="6" customWidth="1"/>
    <col min="12786" max="12788" width="8.140625" style="6" customWidth="1"/>
    <col min="12789" max="12789" width="9.140625" style="6"/>
    <col min="12790" max="12793" width="10.5703125" style="6" customWidth="1"/>
    <col min="12794" max="12797" width="10.85546875" style="6" customWidth="1"/>
    <col min="12798" max="13029" width="9.140625" style="6"/>
    <col min="13030" max="13031" width="1.140625" style="6" customWidth="1"/>
    <col min="13032" max="13032" width="36.28515625" style="6" customWidth="1"/>
    <col min="13033" max="13033" width="9" style="6" customWidth="1"/>
    <col min="13034" max="13034" width="0" style="6" hidden="1" customWidth="1"/>
    <col min="13035" max="13035" width="19.85546875" style="6" customWidth="1"/>
    <col min="13036" max="13036" width="7.85546875" style="6" customWidth="1"/>
    <col min="13037" max="13037" width="5.85546875" style="6" customWidth="1"/>
    <col min="13038" max="13038" width="7.140625" style="6" customWidth="1"/>
    <col min="13039" max="13039" width="8" style="6" customWidth="1"/>
    <col min="13040" max="13040" width="9.140625" style="6"/>
    <col min="13041" max="13041" width="6.140625" style="6" customWidth="1"/>
    <col min="13042" max="13044" width="8.140625" style="6" customWidth="1"/>
    <col min="13045" max="13045" width="9.140625" style="6"/>
    <col min="13046" max="13049" width="10.5703125" style="6" customWidth="1"/>
    <col min="13050" max="13053" width="10.85546875" style="6" customWidth="1"/>
    <col min="13054" max="13285" width="9.140625" style="6"/>
    <col min="13286" max="13287" width="1.140625" style="6" customWidth="1"/>
    <col min="13288" max="13288" width="36.28515625" style="6" customWidth="1"/>
    <col min="13289" max="13289" width="9" style="6" customWidth="1"/>
    <col min="13290" max="13290" width="0" style="6" hidden="1" customWidth="1"/>
    <col min="13291" max="13291" width="19.85546875" style="6" customWidth="1"/>
    <col min="13292" max="13292" width="7.85546875" style="6" customWidth="1"/>
    <col min="13293" max="13293" width="5.85546875" style="6" customWidth="1"/>
    <col min="13294" max="13294" width="7.140625" style="6" customWidth="1"/>
    <col min="13295" max="13295" width="8" style="6" customWidth="1"/>
    <col min="13296" max="13296" width="9.140625" style="6"/>
    <col min="13297" max="13297" width="6.140625" style="6" customWidth="1"/>
    <col min="13298" max="13300" width="8.140625" style="6" customWidth="1"/>
    <col min="13301" max="13301" width="9.140625" style="6"/>
    <col min="13302" max="13305" width="10.5703125" style="6" customWidth="1"/>
    <col min="13306" max="13309" width="10.85546875" style="6" customWidth="1"/>
    <col min="13310" max="13541" width="9.140625" style="6"/>
    <col min="13542" max="13543" width="1.140625" style="6" customWidth="1"/>
    <col min="13544" max="13544" width="36.28515625" style="6" customWidth="1"/>
    <col min="13545" max="13545" width="9" style="6" customWidth="1"/>
    <col min="13546" max="13546" width="0" style="6" hidden="1" customWidth="1"/>
    <col min="13547" max="13547" width="19.85546875" style="6" customWidth="1"/>
    <col min="13548" max="13548" width="7.85546875" style="6" customWidth="1"/>
    <col min="13549" max="13549" width="5.85546875" style="6" customWidth="1"/>
    <col min="13550" max="13550" width="7.140625" style="6" customWidth="1"/>
    <col min="13551" max="13551" width="8" style="6" customWidth="1"/>
    <col min="13552" max="13552" width="9.140625" style="6"/>
    <col min="13553" max="13553" width="6.140625" style="6" customWidth="1"/>
    <col min="13554" max="13556" width="8.140625" style="6" customWidth="1"/>
    <col min="13557" max="13557" width="9.140625" style="6"/>
    <col min="13558" max="13561" width="10.5703125" style="6" customWidth="1"/>
    <col min="13562" max="13565" width="10.85546875" style="6" customWidth="1"/>
    <col min="13566" max="13797" width="9.140625" style="6"/>
    <col min="13798" max="13799" width="1.140625" style="6" customWidth="1"/>
    <col min="13800" max="13800" width="36.28515625" style="6" customWidth="1"/>
    <col min="13801" max="13801" width="9" style="6" customWidth="1"/>
    <col min="13802" max="13802" width="0" style="6" hidden="1" customWidth="1"/>
    <col min="13803" max="13803" width="19.85546875" style="6" customWidth="1"/>
    <col min="13804" max="13804" width="7.85546875" style="6" customWidth="1"/>
    <col min="13805" max="13805" width="5.85546875" style="6" customWidth="1"/>
    <col min="13806" max="13806" width="7.140625" style="6" customWidth="1"/>
    <col min="13807" max="13807" width="8" style="6" customWidth="1"/>
    <col min="13808" max="13808" width="9.140625" style="6"/>
    <col min="13809" max="13809" width="6.140625" style="6" customWidth="1"/>
    <col min="13810" max="13812" width="8.140625" style="6" customWidth="1"/>
    <col min="13813" max="13813" width="9.140625" style="6"/>
    <col min="13814" max="13817" width="10.5703125" style="6" customWidth="1"/>
    <col min="13818" max="13821" width="10.85546875" style="6" customWidth="1"/>
    <col min="13822" max="14053" width="9.140625" style="6"/>
    <col min="14054" max="14055" width="1.140625" style="6" customWidth="1"/>
    <col min="14056" max="14056" width="36.28515625" style="6" customWidth="1"/>
    <col min="14057" max="14057" width="9" style="6" customWidth="1"/>
    <col min="14058" max="14058" width="0" style="6" hidden="1" customWidth="1"/>
    <col min="14059" max="14059" width="19.85546875" style="6" customWidth="1"/>
    <col min="14060" max="14060" width="7.85546875" style="6" customWidth="1"/>
    <col min="14061" max="14061" width="5.85546875" style="6" customWidth="1"/>
    <col min="14062" max="14062" width="7.140625" style="6" customWidth="1"/>
    <col min="14063" max="14063" width="8" style="6" customWidth="1"/>
    <col min="14064" max="14064" width="9.140625" style="6"/>
    <col min="14065" max="14065" width="6.140625" style="6" customWidth="1"/>
    <col min="14066" max="14068" width="8.140625" style="6" customWidth="1"/>
    <col min="14069" max="14069" width="9.140625" style="6"/>
    <col min="14070" max="14073" width="10.5703125" style="6" customWidth="1"/>
    <col min="14074" max="14077" width="10.85546875" style="6" customWidth="1"/>
    <col min="14078" max="14309" width="9.140625" style="6"/>
    <col min="14310" max="14311" width="1.140625" style="6" customWidth="1"/>
    <col min="14312" max="14312" width="36.28515625" style="6" customWidth="1"/>
    <col min="14313" max="14313" width="9" style="6" customWidth="1"/>
    <col min="14314" max="14314" width="0" style="6" hidden="1" customWidth="1"/>
    <col min="14315" max="14315" width="19.85546875" style="6" customWidth="1"/>
    <col min="14316" max="14316" width="7.85546875" style="6" customWidth="1"/>
    <col min="14317" max="14317" width="5.85546875" style="6" customWidth="1"/>
    <col min="14318" max="14318" width="7.140625" style="6" customWidth="1"/>
    <col min="14319" max="14319" width="8" style="6" customWidth="1"/>
    <col min="14320" max="14320" width="9.140625" style="6"/>
    <col min="14321" max="14321" width="6.140625" style="6" customWidth="1"/>
    <col min="14322" max="14324" width="8.140625" style="6" customWidth="1"/>
    <col min="14325" max="14325" width="9.140625" style="6"/>
    <col min="14326" max="14329" width="10.5703125" style="6" customWidth="1"/>
    <col min="14330" max="14333" width="10.85546875" style="6" customWidth="1"/>
    <col min="14334" max="14565" width="9.140625" style="6"/>
    <col min="14566" max="14567" width="1.140625" style="6" customWidth="1"/>
    <col min="14568" max="14568" width="36.28515625" style="6" customWidth="1"/>
    <col min="14569" max="14569" width="9" style="6" customWidth="1"/>
    <col min="14570" max="14570" width="0" style="6" hidden="1" customWidth="1"/>
    <col min="14571" max="14571" width="19.85546875" style="6" customWidth="1"/>
    <col min="14572" max="14572" width="7.85546875" style="6" customWidth="1"/>
    <col min="14573" max="14573" width="5.85546875" style="6" customWidth="1"/>
    <col min="14574" max="14574" width="7.140625" style="6" customWidth="1"/>
    <col min="14575" max="14575" width="8" style="6" customWidth="1"/>
    <col min="14576" max="14576" width="9.140625" style="6"/>
    <col min="14577" max="14577" width="6.140625" style="6" customWidth="1"/>
    <col min="14578" max="14580" width="8.140625" style="6" customWidth="1"/>
    <col min="14581" max="14581" width="9.140625" style="6"/>
    <col min="14582" max="14585" width="10.5703125" style="6" customWidth="1"/>
    <col min="14586" max="14589" width="10.85546875" style="6" customWidth="1"/>
    <col min="14590" max="14821" width="9.140625" style="6"/>
    <col min="14822" max="14823" width="1.140625" style="6" customWidth="1"/>
    <col min="14824" max="14824" width="36.28515625" style="6" customWidth="1"/>
    <col min="14825" max="14825" width="9" style="6" customWidth="1"/>
    <col min="14826" max="14826" width="0" style="6" hidden="1" customWidth="1"/>
    <col min="14827" max="14827" width="19.85546875" style="6" customWidth="1"/>
    <col min="14828" max="14828" width="7.85546875" style="6" customWidth="1"/>
    <col min="14829" max="14829" width="5.85546875" style="6" customWidth="1"/>
    <col min="14830" max="14830" width="7.140625" style="6" customWidth="1"/>
    <col min="14831" max="14831" width="8" style="6" customWidth="1"/>
    <col min="14832" max="14832" width="9.140625" style="6"/>
    <col min="14833" max="14833" width="6.140625" style="6" customWidth="1"/>
    <col min="14834" max="14836" width="8.140625" style="6" customWidth="1"/>
    <col min="14837" max="14837" width="9.140625" style="6"/>
    <col min="14838" max="14841" width="10.5703125" style="6" customWidth="1"/>
    <col min="14842" max="14845" width="10.85546875" style="6" customWidth="1"/>
    <col min="14846" max="15077" width="9.140625" style="6"/>
    <col min="15078" max="15079" width="1.140625" style="6" customWidth="1"/>
    <col min="15080" max="15080" width="36.28515625" style="6" customWidth="1"/>
    <col min="15081" max="15081" width="9" style="6" customWidth="1"/>
    <col min="15082" max="15082" width="0" style="6" hidden="1" customWidth="1"/>
    <col min="15083" max="15083" width="19.85546875" style="6" customWidth="1"/>
    <col min="15084" max="15084" width="7.85546875" style="6" customWidth="1"/>
    <col min="15085" max="15085" width="5.85546875" style="6" customWidth="1"/>
    <col min="15086" max="15086" width="7.140625" style="6" customWidth="1"/>
    <col min="15087" max="15087" width="8" style="6" customWidth="1"/>
    <col min="15088" max="15088" width="9.140625" style="6"/>
    <col min="15089" max="15089" width="6.140625" style="6" customWidth="1"/>
    <col min="15090" max="15092" width="8.140625" style="6" customWidth="1"/>
    <col min="15093" max="15093" width="9.140625" style="6"/>
    <col min="15094" max="15097" width="10.5703125" style="6" customWidth="1"/>
    <col min="15098" max="15101" width="10.85546875" style="6" customWidth="1"/>
    <col min="15102" max="15333" width="9.140625" style="6"/>
    <col min="15334" max="15335" width="1.140625" style="6" customWidth="1"/>
    <col min="15336" max="15336" width="36.28515625" style="6" customWidth="1"/>
    <col min="15337" max="15337" width="9" style="6" customWidth="1"/>
    <col min="15338" max="15338" width="0" style="6" hidden="1" customWidth="1"/>
    <col min="15339" max="15339" width="19.85546875" style="6" customWidth="1"/>
    <col min="15340" max="15340" width="7.85546875" style="6" customWidth="1"/>
    <col min="15341" max="15341" width="5.85546875" style="6" customWidth="1"/>
    <col min="15342" max="15342" width="7.140625" style="6" customWidth="1"/>
    <col min="15343" max="15343" width="8" style="6" customWidth="1"/>
    <col min="15344" max="15344" width="9.140625" style="6"/>
    <col min="15345" max="15345" width="6.140625" style="6" customWidth="1"/>
    <col min="15346" max="15348" width="8.140625" style="6" customWidth="1"/>
    <col min="15349" max="15349" width="9.140625" style="6"/>
    <col min="15350" max="15353" width="10.5703125" style="6" customWidth="1"/>
    <col min="15354" max="15357" width="10.85546875" style="6" customWidth="1"/>
    <col min="15358" max="15589" width="9.140625" style="6"/>
    <col min="15590" max="15591" width="1.140625" style="6" customWidth="1"/>
    <col min="15592" max="15592" width="36.28515625" style="6" customWidth="1"/>
    <col min="15593" max="15593" width="9" style="6" customWidth="1"/>
    <col min="15594" max="15594" width="0" style="6" hidden="1" customWidth="1"/>
    <col min="15595" max="15595" width="19.85546875" style="6" customWidth="1"/>
    <col min="15596" max="15596" width="7.85546875" style="6" customWidth="1"/>
    <col min="15597" max="15597" width="5.85546875" style="6" customWidth="1"/>
    <col min="15598" max="15598" width="7.140625" style="6" customWidth="1"/>
    <col min="15599" max="15599" width="8" style="6" customWidth="1"/>
    <col min="15600" max="15600" width="9.140625" style="6"/>
    <col min="15601" max="15601" width="6.140625" style="6" customWidth="1"/>
    <col min="15602" max="15604" width="8.140625" style="6" customWidth="1"/>
    <col min="15605" max="15605" width="9.140625" style="6"/>
    <col min="15606" max="15609" width="10.5703125" style="6" customWidth="1"/>
    <col min="15610" max="15613" width="10.85546875" style="6" customWidth="1"/>
    <col min="15614" max="15845" width="9.140625" style="6"/>
    <col min="15846" max="15847" width="1.140625" style="6" customWidth="1"/>
    <col min="15848" max="15848" width="36.28515625" style="6" customWidth="1"/>
    <col min="15849" max="15849" width="9" style="6" customWidth="1"/>
    <col min="15850" max="15850" width="0" style="6" hidden="1" customWidth="1"/>
    <col min="15851" max="15851" width="19.85546875" style="6" customWidth="1"/>
    <col min="15852" max="15852" width="7.85546875" style="6" customWidth="1"/>
    <col min="15853" max="15853" width="5.85546875" style="6" customWidth="1"/>
    <col min="15854" max="15854" width="7.140625" style="6" customWidth="1"/>
    <col min="15855" max="15855" width="8" style="6" customWidth="1"/>
    <col min="15856" max="15856" width="9.140625" style="6"/>
    <col min="15857" max="15857" width="6.140625" style="6" customWidth="1"/>
    <col min="15858" max="15860" width="8.140625" style="6" customWidth="1"/>
    <col min="15861" max="15861" width="9.140625" style="6"/>
    <col min="15862" max="15865" width="10.5703125" style="6" customWidth="1"/>
    <col min="15866" max="15869" width="10.85546875" style="6" customWidth="1"/>
    <col min="15870" max="16101" width="9.140625" style="6"/>
    <col min="16102" max="16103" width="1.140625" style="6" customWidth="1"/>
    <col min="16104" max="16104" width="36.28515625" style="6" customWidth="1"/>
    <col min="16105" max="16105" width="9" style="6" customWidth="1"/>
    <col min="16106" max="16106" width="0" style="6" hidden="1" customWidth="1"/>
    <col min="16107" max="16107" width="19.85546875" style="6" customWidth="1"/>
    <col min="16108" max="16108" width="7.85546875" style="6" customWidth="1"/>
    <col min="16109" max="16109" width="5.85546875" style="6" customWidth="1"/>
    <col min="16110" max="16110" width="7.140625" style="6" customWidth="1"/>
    <col min="16111" max="16111" width="8" style="6" customWidth="1"/>
    <col min="16112" max="16112" width="9.140625" style="6"/>
    <col min="16113" max="16113" width="6.140625" style="6" customWidth="1"/>
    <col min="16114" max="16116" width="8.140625" style="6" customWidth="1"/>
    <col min="16117" max="16117" width="9.140625" style="6"/>
    <col min="16118" max="16121" width="10.5703125" style="6" customWidth="1"/>
    <col min="16122" max="16125" width="10.85546875" style="6" customWidth="1"/>
    <col min="16126" max="16384" width="9.140625" style="6"/>
  </cols>
  <sheetData>
    <row r="1" spans="1:18" ht="13.5" thickBot="1">
      <c r="A1" s="1"/>
      <c r="B1" s="1"/>
      <c r="C1" s="1"/>
      <c r="D1" s="1"/>
      <c r="E1" s="2"/>
      <c r="F1" s="1"/>
      <c r="G1" s="3"/>
      <c r="H1" s="4"/>
      <c r="I1" s="5"/>
      <c r="J1" s="3"/>
      <c r="K1" s="4"/>
      <c r="L1" s="4"/>
      <c r="M1" s="4"/>
      <c r="N1" s="5"/>
      <c r="O1" s="4"/>
      <c r="P1" s="3"/>
      <c r="Q1" s="3"/>
      <c r="R1" s="3"/>
    </row>
    <row r="2" spans="1:18" ht="21" hidden="1" thickBot="1">
      <c r="A2" s="1"/>
      <c r="B2" s="398" t="s">
        <v>42</v>
      </c>
      <c r="C2" s="398"/>
      <c r="D2" s="398"/>
      <c r="E2" s="398"/>
      <c r="F2" s="398"/>
      <c r="G2" s="398"/>
      <c r="H2" s="398"/>
      <c r="I2" s="398"/>
      <c r="J2" s="398"/>
      <c r="K2" s="398"/>
      <c r="L2" s="398"/>
      <c r="M2" s="398"/>
      <c r="N2" s="398"/>
      <c r="O2" s="398"/>
      <c r="P2" s="398"/>
      <c r="Q2" s="398"/>
      <c r="R2" s="375"/>
    </row>
    <row r="3" spans="1:18" s="13" customFormat="1" ht="69.75" customHeight="1" thickBot="1">
      <c r="A3" s="7"/>
      <c r="B3" s="399" t="s">
        <v>43</v>
      </c>
      <c r="C3" s="400"/>
      <c r="D3" s="400"/>
      <c r="E3" s="8" t="s">
        <v>44</v>
      </c>
      <c r="F3" s="376" t="s">
        <v>45</v>
      </c>
      <c r="G3" s="376" t="s">
        <v>46</v>
      </c>
      <c r="H3" s="9" t="s">
        <v>229</v>
      </c>
      <c r="I3" s="10" t="s">
        <v>230</v>
      </c>
      <c r="J3" s="376" t="s">
        <v>231</v>
      </c>
      <c r="K3" s="9" t="s">
        <v>232</v>
      </c>
      <c r="L3" s="9" t="s">
        <v>233</v>
      </c>
      <c r="M3" s="9" t="s">
        <v>234</v>
      </c>
      <c r="N3" s="10" t="s">
        <v>235</v>
      </c>
      <c r="O3" s="9" t="s">
        <v>236</v>
      </c>
      <c r="P3" s="376" t="s">
        <v>237</v>
      </c>
      <c r="Q3" s="11" t="s">
        <v>238</v>
      </c>
      <c r="R3" s="12"/>
    </row>
    <row r="4" spans="1:18" hidden="1">
      <c r="A4" s="1"/>
      <c r="B4" s="16" t="s">
        <v>47</v>
      </c>
      <c r="C4" s="17"/>
      <c r="D4" s="17"/>
      <c r="E4" s="18"/>
      <c r="F4" s="19"/>
      <c r="G4" s="20"/>
      <c r="H4" s="21"/>
      <c r="I4" s="22"/>
      <c r="J4" s="23"/>
      <c r="K4" s="24"/>
      <c r="L4" s="24"/>
      <c r="M4" s="25"/>
      <c r="N4" s="22"/>
      <c r="O4" s="26"/>
      <c r="P4" s="23"/>
      <c r="Q4" s="27"/>
      <c r="R4" s="28"/>
    </row>
    <row r="5" spans="1:18" ht="13.5" hidden="1" thickBot="1">
      <c r="A5" s="1"/>
      <c r="B5" s="29"/>
      <c r="C5" s="30"/>
      <c r="D5" s="31" t="s">
        <v>48</v>
      </c>
      <c r="E5" s="32" t="s">
        <v>49</v>
      </c>
      <c r="F5" s="33" t="s">
        <v>50</v>
      </c>
      <c r="G5" s="34" t="s">
        <v>51</v>
      </c>
      <c r="H5" s="35">
        <v>6.55</v>
      </c>
      <c r="I5" s="36"/>
      <c r="J5" s="37"/>
      <c r="K5" s="38">
        <v>6.55</v>
      </c>
      <c r="L5" s="38">
        <v>14.65</v>
      </c>
      <c r="M5" s="39">
        <v>10.02</v>
      </c>
      <c r="N5" s="36">
        <v>0.5</v>
      </c>
      <c r="O5" s="40">
        <v>7.32</v>
      </c>
      <c r="P5" s="38">
        <v>6</v>
      </c>
      <c r="Q5" s="41">
        <v>39.299999999999997</v>
      </c>
      <c r="R5" s="42"/>
    </row>
    <row r="6" spans="1:18" ht="13.5" thickBot="1">
      <c r="A6" s="1"/>
      <c r="B6" s="191" t="s">
        <v>52</v>
      </c>
      <c r="C6" s="192"/>
      <c r="D6" s="193"/>
      <c r="E6" s="44"/>
      <c r="F6" s="45"/>
      <c r="G6" s="46" t="s">
        <v>53</v>
      </c>
      <c r="H6" s="47"/>
      <c r="I6" s="48"/>
      <c r="J6" s="49"/>
      <c r="K6" s="50"/>
      <c r="L6" s="50"/>
      <c r="M6" s="51"/>
      <c r="N6" s="48"/>
      <c r="O6" s="52"/>
      <c r="P6" s="50"/>
      <c r="Q6" s="53"/>
      <c r="R6" s="42"/>
    </row>
    <row r="7" spans="1:18">
      <c r="A7" s="1"/>
      <c r="B7" s="124" t="s">
        <v>54</v>
      </c>
      <c r="C7" s="54"/>
      <c r="D7" s="55"/>
      <c r="E7" s="18" t="s">
        <v>55</v>
      </c>
      <c r="F7" s="19" t="s">
        <v>56</v>
      </c>
      <c r="G7" s="20" t="s">
        <v>57</v>
      </c>
      <c r="H7" s="21">
        <v>0.97</v>
      </c>
      <c r="I7" s="22"/>
      <c r="J7" s="23"/>
      <c r="K7" s="24">
        <v>0.97</v>
      </c>
      <c r="L7" s="24">
        <v>14.65</v>
      </c>
      <c r="M7" s="25">
        <v>10.02</v>
      </c>
      <c r="N7" s="22">
        <v>0.5</v>
      </c>
      <c r="O7" s="26">
        <v>7.33</v>
      </c>
      <c r="P7" s="24">
        <v>6</v>
      </c>
      <c r="Q7" s="56">
        <v>5.82</v>
      </c>
      <c r="R7" s="42"/>
    </row>
    <row r="8" spans="1:18" ht="13.5" thickBot="1">
      <c r="A8" s="1"/>
      <c r="B8" s="126" t="s">
        <v>58</v>
      </c>
      <c r="C8" s="70"/>
      <c r="D8" s="71"/>
      <c r="E8" s="72" t="s">
        <v>59</v>
      </c>
      <c r="F8" s="73" t="s">
        <v>60</v>
      </c>
      <c r="G8" s="74" t="s">
        <v>57</v>
      </c>
      <c r="H8" s="75">
        <v>0.32</v>
      </c>
      <c r="I8" s="76"/>
      <c r="J8" s="77"/>
      <c r="K8" s="78">
        <v>0.32</v>
      </c>
      <c r="L8" s="78">
        <v>14.65</v>
      </c>
      <c r="M8" s="79">
        <v>10.83</v>
      </c>
      <c r="N8" s="76">
        <v>0.5</v>
      </c>
      <c r="O8" s="196">
        <v>7.33</v>
      </c>
      <c r="P8" s="78">
        <v>6</v>
      </c>
      <c r="Q8" s="68">
        <v>1.92</v>
      </c>
      <c r="R8" s="42"/>
    </row>
    <row r="9" spans="1:18">
      <c r="A9" s="1"/>
      <c r="B9" s="83" t="s">
        <v>61</v>
      </c>
      <c r="C9" s="84"/>
      <c r="D9" s="85"/>
      <c r="E9" s="86"/>
      <c r="F9" s="87"/>
      <c r="G9" s="88"/>
      <c r="H9" s="89"/>
      <c r="I9" s="90"/>
      <c r="J9" s="91"/>
      <c r="K9" s="92"/>
      <c r="L9" s="92"/>
      <c r="M9" s="93"/>
      <c r="N9" s="90"/>
      <c r="O9" s="94"/>
      <c r="P9" s="92"/>
      <c r="Q9" s="99"/>
      <c r="R9" s="42"/>
    </row>
    <row r="10" spans="1:18">
      <c r="A10" s="1"/>
      <c r="B10" s="124" t="s">
        <v>62</v>
      </c>
      <c r="C10" s="54"/>
      <c r="D10" s="55"/>
      <c r="E10" s="18" t="s">
        <v>63</v>
      </c>
      <c r="F10" s="19" t="s">
        <v>64</v>
      </c>
      <c r="G10" s="20" t="s">
        <v>65</v>
      </c>
      <c r="H10" s="21">
        <v>1</v>
      </c>
      <c r="I10" s="22"/>
      <c r="J10" s="23"/>
      <c r="K10" s="24">
        <v>1</v>
      </c>
      <c r="L10" s="24">
        <v>9.7899999999999991</v>
      </c>
      <c r="M10" s="25">
        <v>17.21</v>
      </c>
      <c r="N10" s="22">
        <v>0.5</v>
      </c>
      <c r="O10" s="26">
        <v>4.9000000000000004</v>
      </c>
      <c r="P10" s="65">
        <v>4.9000000000000004</v>
      </c>
      <c r="Q10" s="68">
        <v>4.9000000000000004</v>
      </c>
      <c r="R10" s="42"/>
    </row>
    <row r="11" spans="1:18">
      <c r="A11" s="1"/>
      <c r="B11" s="125" t="s">
        <v>66</v>
      </c>
      <c r="C11" s="57"/>
      <c r="D11" s="58"/>
      <c r="E11" s="59" t="s">
        <v>67</v>
      </c>
      <c r="F11" s="60" t="s">
        <v>68</v>
      </c>
      <c r="G11" s="61" t="s">
        <v>65</v>
      </c>
      <c r="H11" s="62">
        <v>0.62</v>
      </c>
      <c r="I11" s="63"/>
      <c r="J11" s="64"/>
      <c r="K11" s="65">
        <v>0.62</v>
      </c>
      <c r="L11" s="65">
        <v>9.7899999999999991</v>
      </c>
      <c r="M11" s="66">
        <v>17.21</v>
      </c>
      <c r="N11" s="63">
        <v>0.5</v>
      </c>
      <c r="O11" s="67">
        <v>4.9000000000000004</v>
      </c>
      <c r="P11" s="65">
        <v>4.9000000000000004</v>
      </c>
      <c r="Q11" s="68">
        <v>3.04</v>
      </c>
      <c r="R11" s="42"/>
    </row>
    <row r="12" spans="1:18">
      <c r="A12" s="1"/>
      <c r="B12" s="125" t="s">
        <v>69</v>
      </c>
      <c r="C12" s="57"/>
      <c r="D12" s="58"/>
      <c r="E12" s="59" t="s">
        <v>70</v>
      </c>
      <c r="F12" s="60" t="s">
        <v>71</v>
      </c>
      <c r="G12" s="61" t="s">
        <v>65</v>
      </c>
      <c r="H12" s="62">
        <v>0.52</v>
      </c>
      <c r="I12" s="63"/>
      <c r="J12" s="64"/>
      <c r="K12" s="65">
        <v>0.52</v>
      </c>
      <c r="L12" s="65">
        <v>9.7899999999999991</v>
      </c>
      <c r="M12" s="66">
        <v>17.21</v>
      </c>
      <c r="N12" s="63">
        <v>0.5</v>
      </c>
      <c r="O12" s="67">
        <v>4.9000000000000004</v>
      </c>
      <c r="P12" s="65">
        <v>4.9000000000000004</v>
      </c>
      <c r="Q12" s="68">
        <v>2.5499999999999998</v>
      </c>
      <c r="R12" s="42"/>
    </row>
    <row r="13" spans="1:18">
      <c r="A13" s="1"/>
      <c r="B13" s="126" t="s">
        <v>72</v>
      </c>
      <c r="C13" s="70"/>
      <c r="D13" s="71"/>
      <c r="E13" s="72" t="s">
        <v>73</v>
      </c>
      <c r="F13" s="73" t="s">
        <v>74</v>
      </c>
      <c r="G13" s="74" t="s">
        <v>65</v>
      </c>
      <c r="H13" s="75">
        <v>0.27</v>
      </c>
      <c r="I13" s="76"/>
      <c r="J13" s="77"/>
      <c r="K13" s="78">
        <v>0.27</v>
      </c>
      <c r="L13" s="78">
        <v>9.7899999999999991</v>
      </c>
      <c r="M13" s="66">
        <v>17.21</v>
      </c>
      <c r="N13" s="63">
        <v>0.5</v>
      </c>
      <c r="O13" s="67">
        <v>4.9000000000000004</v>
      </c>
      <c r="P13" s="65">
        <v>4.9000000000000004</v>
      </c>
      <c r="Q13" s="68">
        <v>1.32</v>
      </c>
      <c r="R13" s="42"/>
    </row>
    <row r="14" spans="1:18">
      <c r="A14" s="1"/>
      <c r="B14" s="126" t="s">
        <v>75</v>
      </c>
      <c r="C14" s="70"/>
      <c r="D14" s="71"/>
      <c r="E14" s="72" t="s">
        <v>76</v>
      </c>
      <c r="F14" s="73" t="s">
        <v>77</v>
      </c>
      <c r="G14" s="74" t="s">
        <v>65</v>
      </c>
      <c r="H14" s="75">
        <v>0.25</v>
      </c>
      <c r="I14" s="76"/>
      <c r="J14" s="77"/>
      <c r="K14" s="78">
        <v>0.25</v>
      </c>
      <c r="L14" s="78">
        <v>9.7899999999999991</v>
      </c>
      <c r="M14" s="79">
        <v>17.21</v>
      </c>
      <c r="N14" s="63">
        <v>0.5</v>
      </c>
      <c r="O14" s="67">
        <v>4.9000000000000004</v>
      </c>
      <c r="P14" s="65">
        <v>4.9000000000000004</v>
      </c>
      <c r="Q14" s="68">
        <v>1.23</v>
      </c>
      <c r="R14" s="42"/>
    </row>
    <row r="15" spans="1:18" ht="13.5" thickBot="1">
      <c r="A15" s="1"/>
      <c r="B15" s="123" t="s">
        <v>78</v>
      </c>
      <c r="C15" s="30"/>
      <c r="D15" s="31"/>
      <c r="E15" s="32" t="s">
        <v>79</v>
      </c>
      <c r="F15" s="33" t="s">
        <v>80</v>
      </c>
      <c r="G15" s="34" t="s">
        <v>81</v>
      </c>
      <c r="H15" s="35">
        <v>0.22</v>
      </c>
      <c r="I15" s="36"/>
      <c r="J15" s="37"/>
      <c r="K15" s="38">
        <v>0.22</v>
      </c>
      <c r="L15" s="38">
        <v>9.7899999999999991</v>
      </c>
      <c r="M15" s="39">
        <v>17.21</v>
      </c>
      <c r="N15" s="36">
        <v>0.5</v>
      </c>
      <c r="O15" s="40">
        <v>4.9000000000000004</v>
      </c>
      <c r="P15" s="38">
        <v>4.9000000000000004</v>
      </c>
      <c r="Q15" s="41">
        <v>1.08</v>
      </c>
      <c r="R15" s="42"/>
    </row>
    <row r="16" spans="1:18">
      <c r="A16" s="1"/>
      <c r="B16" s="69" t="s">
        <v>82</v>
      </c>
      <c r="C16" s="54"/>
      <c r="D16" s="55"/>
      <c r="E16" s="18"/>
      <c r="F16" s="19"/>
      <c r="G16" s="88" t="s">
        <v>53</v>
      </c>
      <c r="H16" s="21"/>
      <c r="I16" s="22"/>
      <c r="J16" s="23"/>
      <c r="K16" s="24"/>
      <c r="L16" s="24"/>
      <c r="M16" s="25"/>
      <c r="N16" s="22"/>
      <c r="O16" s="26"/>
      <c r="P16" s="24"/>
      <c r="Q16" s="56"/>
      <c r="R16" s="42"/>
    </row>
    <row r="17" spans="1:18" ht="13.5" thickBot="1">
      <c r="A17" s="1"/>
      <c r="B17" s="128" t="s">
        <v>83</v>
      </c>
      <c r="C17" s="102"/>
      <c r="D17" s="103"/>
      <c r="E17" s="104" t="s">
        <v>84</v>
      </c>
      <c r="F17" s="101" t="s">
        <v>85</v>
      </c>
      <c r="G17" s="121" t="s">
        <v>86</v>
      </c>
      <c r="H17" s="105">
        <v>0.6</v>
      </c>
      <c r="I17" s="106"/>
      <c r="J17" s="107"/>
      <c r="K17" s="108">
        <v>0.6</v>
      </c>
      <c r="L17" s="197">
        <v>6.43</v>
      </c>
      <c r="M17" s="198">
        <v>6.43</v>
      </c>
      <c r="N17" s="106">
        <v>0.5</v>
      </c>
      <c r="O17" s="122">
        <v>3.22</v>
      </c>
      <c r="P17" s="78">
        <v>3.22</v>
      </c>
      <c r="Q17" s="68">
        <v>1.93</v>
      </c>
      <c r="R17" s="42"/>
    </row>
    <row r="18" spans="1:18">
      <c r="A18" s="1"/>
      <c r="B18" s="83" t="s">
        <v>87</v>
      </c>
      <c r="C18" s="84"/>
      <c r="D18" s="85"/>
      <c r="E18" s="86"/>
      <c r="F18" s="87"/>
      <c r="G18" s="88" t="s">
        <v>53</v>
      </c>
      <c r="H18" s="89"/>
      <c r="I18" s="90"/>
      <c r="J18" s="91"/>
      <c r="K18" s="92"/>
      <c r="L18" s="92"/>
      <c r="M18" s="93"/>
      <c r="N18" s="90"/>
      <c r="O18" s="94"/>
      <c r="P18" s="92"/>
      <c r="Q18" s="99"/>
      <c r="R18" s="42"/>
    </row>
    <row r="19" spans="1:18">
      <c r="A19" s="1"/>
      <c r="B19" s="125" t="s">
        <v>88</v>
      </c>
      <c r="C19" s="57"/>
      <c r="D19" s="58"/>
      <c r="E19" s="59" t="s">
        <v>89</v>
      </c>
      <c r="F19" s="60" t="s">
        <v>90</v>
      </c>
      <c r="G19" s="61" t="s">
        <v>91</v>
      </c>
      <c r="H19" s="62">
        <v>1.25</v>
      </c>
      <c r="I19" s="63"/>
      <c r="J19" s="64"/>
      <c r="K19" s="65">
        <v>1.25</v>
      </c>
      <c r="L19" s="65">
        <v>7.86</v>
      </c>
      <c r="M19" s="66">
        <v>6.43</v>
      </c>
      <c r="N19" s="63">
        <v>0.5</v>
      </c>
      <c r="O19" s="67">
        <v>3.93</v>
      </c>
      <c r="P19" s="65">
        <v>3.93</v>
      </c>
      <c r="Q19" s="68">
        <v>4.91</v>
      </c>
      <c r="R19" s="42"/>
    </row>
    <row r="20" spans="1:18">
      <c r="A20" s="1"/>
      <c r="B20" s="125" t="s">
        <v>92</v>
      </c>
      <c r="C20" s="57"/>
      <c r="D20" s="58"/>
      <c r="E20" s="59" t="s">
        <v>93</v>
      </c>
      <c r="F20" s="60" t="s">
        <v>94</v>
      </c>
      <c r="G20" s="61" t="s">
        <v>51</v>
      </c>
      <c r="H20" s="62">
        <v>0.3</v>
      </c>
      <c r="I20" s="63"/>
      <c r="J20" s="64"/>
      <c r="K20" s="65">
        <v>0.3</v>
      </c>
      <c r="L20" s="65">
        <v>7.86</v>
      </c>
      <c r="M20" s="66">
        <v>6.43</v>
      </c>
      <c r="N20" s="63">
        <v>0.5</v>
      </c>
      <c r="O20" s="67">
        <v>3.93</v>
      </c>
      <c r="P20" s="65">
        <v>3.93</v>
      </c>
      <c r="Q20" s="68">
        <v>1.18</v>
      </c>
      <c r="R20" s="42"/>
    </row>
    <row r="21" spans="1:18">
      <c r="A21" s="1"/>
      <c r="B21" s="125" t="s">
        <v>95</v>
      </c>
      <c r="C21" s="57"/>
      <c r="D21" s="58"/>
      <c r="E21" s="59" t="s">
        <v>96</v>
      </c>
      <c r="F21" s="60" t="s">
        <v>97</v>
      </c>
      <c r="G21" s="61" t="s">
        <v>57</v>
      </c>
      <c r="H21" s="62">
        <v>2.74</v>
      </c>
      <c r="I21" s="63"/>
      <c r="J21" s="64"/>
      <c r="K21" s="65">
        <v>2.74</v>
      </c>
      <c r="L21" s="65">
        <v>7.86</v>
      </c>
      <c r="M21" s="66">
        <v>6.43</v>
      </c>
      <c r="N21" s="63">
        <v>0.5</v>
      </c>
      <c r="O21" s="67">
        <v>3.93</v>
      </c>
      <c r="P21" s="65">
        <v>3.93</v>
      </c>
      <c r="Q21" s="68">
        <v>10.77</v>
      </c>
      <c r="R21" s="42"/>
    </row>
    <row r="22" spans="1:18">
      <c r="A22" s="1"/>
      <c r="B22" s="125" t="s">
        <v>98</v>
      </c>
      <c r="C22" s="57"/>
      <c r="D22" s="58"/>
      <c r="E22" s="59" t="s">
        <v>99</v>
      </c>
      <c r="F22" s="60" t="s">
        <v>100</v>
      </c>
      <c r="G22" s="61" t="s">
        <v>57</v>
      </c>
      <c r="H22" s="62">
        <v>2.36</v>
      </c>
      <c r="I22" s="63"/>
      <c r="J22" s="64"/>
      <c r="K22" s="65">
        <v>2.36</v>
      </c>
      <c r="L22" s="65">
        <v>7.86</v>
      </c>
      <c r="M22" s="66">
        <v>6.43</v>
      </c>
      <c r="N22" s="63">
        <v>0.5</v>
      </c>
      <c r="O22" s="67">
        <v>3.93</v>
      </c>
      <c r="P22" s="65">
        <v>3.93</v>
      </c>
      <c r="Q22" s="68">
        <v>9.27</v>
      </c>
      <c r="R22" s="42"/>
    </row>
    <row r="23" spans="1:18">
      <c r="A23" s="1"/>
      <c r="B23" s="125" t="s">
        <v>101</v>
      </c>
      <c r="C23" s="57"/>
      <c r="D23" s="58"/>
      <c r="E23" s="59" t="s">
        <v>102</v>
      </c>
      <c r="F23" s="60" t="s">
        <v>103</v>
      </c>
      <c r="G23" s="61" t="s">
        <v>104</v>
      </c>
      <c r="H23" s="62">
        <v>0.33</v>
      </c>
      <c r="I23" s="63"/>
      <c r="J23" s="64"/>
      <c r="K23" s="65">
        <v>0.33</v>
      </c>
      <c r="L23" s="65">
        <v>7.86</v>
      </c>
      <c r="M23" s="66">
        <v>6.43</v>
      </c>
      <c r="N23" s="63">
        <v>0.5</v>
      </c>
      <c r="O23" s="67">
        <v>3.93</v>
      </c>
      <c r="P23" s="65">
        <v>3.93</v>
      </c>
      <c r="Q23" s="68">
        <v>1.3</v>
      </c>
      <c r="R23" s="42"/>
    </row>
    <row r="24" spans="1:18">
      <c r="A24" s="1"/>
      <c r="B24" s="125" t="s">
        <v>105</v>
      </c>
      <c r="C24" s="57"/>
      <c r="D24" s="58"/>
      <c r="E24" s="59" t="s">
        <v>106</v>
      </c>
      <c r="F24" s="60" t="s">
        <v>107</v>
      </c>
      <c r="G24" s="61" t="s">
        <v>108</v>
      </c>
      <c r="H24" s="62">
        <v>13.64</v>
      </c>
      <c r="I24" s="63"/>
      <c r="J24" s="64"/>
      <c r="K24" s="65">
        <v>13.64</v>
      </c>
      <c r="L24" s="81">
        <v>7.86</v>
      </c>
      <c r="M24" s="66">
        <v>6.43</v>
      </c>
      <c r="N24" s="63">
        <v>0.5</v>
      </c>
      <c r="O24" s="67">
        <v>3.93</v>
      </c>
      <c r="P24" s="65">
        <v>3.93</v>
      </c>
      <c r="Q24" s="68">
        <v>53.61</v>
      </c>
      <c r="R24" s="42"/>
    </row>
    <row r="25" spans="1:18" ht="13.5" thickBot="1">
      <c r="A25" s="1"/>
      <c r="B25" s="123" t="s">
        <v>109</v>
      </c>
      <c r="C25" s="30"/>
      <c r="D25" s="31"/>
      <c r="E25" s="32" t="s">
        <v>110</v>
      </c>
      <c r="F25" s="33" t="s">
        <v>111</v>
      </c>
      <c r="G25" s="34" t="s">
        <v>112</v>
      </c>
      <c r="H25" s="35">
        <v>3.35</v>
      </c>
      <c r="I25" s="36"/>
      <c r="J25" s="37"/>
      <c r="K25" s="38">
        <v>3.35</v>
      </c>
      <c r="L25" s="38">
        <v>7.86</v>
      </c>
      <c r="M25" s="39">
        <v>6.43</v>
      </c>
      <c r="N25" s="36">
        <v>0.5</v>
      </c>
      <c r="O25" s="40">
        <v>3.93</v>
      </c>
      <c r="P25" s="38">
        <v>3.93</v>
      </c>
      <c r="Q25" s="41">
        <v>13.17</v>
      </c>
      <c r="R25" s="42"/>
    </row>
    <row r="26" spans="1:18">
      <c r="A26" s="1"/>
      <c r="B26" s="69" t="s">
        <v>113</v>
      </c>
      <c r="C26" s="54"/>
      <c r="D26" s="55"/>
      <c r="E26" s="18"/>
      <c r="F26" s="19"/>
      <c r="G26" s="88" t="s">
        <v>53</v>
      </c>
      <c r="H26" s="21"/>
      <c r="I26" s="22"/>
      <c r="J26" s="23"/>
      <c r="K26" s="24"/>
      <c r="L26" s="24"/>
      <c r="M26" s="25"/>
      <c r="N26" s="22"/>
      <c r="O26" s="26"/>
      <c r="P26" s="24"/>
      <c r="Q26" s="56"/>
      <c r="R26" s="42"/>
    </row>
    <row r="27" spans="1:18">
      <c r="A27" s="1"/>
      <c r="B27" s="125" t="s">
        <v>114</v>
      </c>
      <c r="C27" s="57"/>
      <c r="D27" s="58"/>
      <c r="E27" s="59" t="s">
        <v>115</v>
      </c>
      <c r="F27" s="60" t="s">
        <v>116</v>
      </c>
      <c r="G27" s="61" t="s">
        <v>57</v>
      </c>
      <c r="H27" s="62">
        <v>0.55000000000000004</v>
      </c>
      <c r="I27" s="63"/>
      <c r="J27" s="64"/>
      <c r="K27" s="65">
        <v>0.55000000000000004</v>
      </c>
      <c r="L27" s="65">
        <v>8.31</v>
      </c>
      <c r="M27" s="66">
        <v>4.2</v>
      </c>
      <c r="N27" s="63">
        <v>0.5</v>
      </c>
      <c r="O27" s="67">
        <v>4.16</v>
      </c>
      <c r="P27" s="65">
        <v>4.16</v>
      </c>
      <c r="Q27" s="68">
        <v>2.29</v>
      </c>
      <c r="R27" s="42"/>
    </row>
    <row r="28" spans="1:18">
      <c r="A28" s="1"/>
      <c r="B28" s="125" t="s">
        <v>117</v>
      </c>
      <c r="C28" s="57"/>
      <c r="D28" s="58"/>
      <c r="E28" s="59" t="s">
        <v>118</v>
      </c>
      <c r="F28" s="60" t="s">
        <v>119</v>
      </c>
      <c r="G28" s="61" t="s">
        <v>57</v>
      </c>
      <c r="H28" s="62">
        <v>12.34</v>
      </c>
      <c r="I28" s="63">
        <v>0.44</v>
      </c>
      <c r="J28" s="64" t="s">
        <v>6</v>
      </c>
      <c r="K28" s="65">
        <v>6.91</v>
      </c>
      <c r="L28" s="65">
        <v>3.49</v>
      </c>
      <c r="M28" s="66">
        <v>4.2</v>
      </c>
      <c r="N28" s="63">
        <v>0.5</v>
      </c>
      <c r="O28" s="67">
        <v>1.75</v>
      </c>
      <c r="P28" s="65">
        <v>1.75</v>
      </c>
      <c r="Q28" s="68">
        <v>12.09</v>
      </c>
      <c r="R28" s="42"/>
    </row>
    <row r="29" spans="1:18">
      <c r="A29" s="1"/>
      <c r="B29" s="125" t="s">
        <v>120</v>
      </c>
      <c r="C29" s="57"/>
      <c r="D29" s="58"/>
      <c r="E29" s="59" t="s">
        <v>121</v>
      </c>
      <c r="F29" s="60" t="s">
        <v>122</v>
      </c>
      <c r="G29" s="61" t="s">
        <v>123</v>
      </c>
      <c r="H29" s="62">
        <v>0.16</v>
      </c>
      <c r="I29" s="63"/>
      <c r="J29" s="64"/>
      <c r="K29" s="65">
        <v>0.16</v>
      </c>
      <c r="L29" s="81">
        <v>3.49</v>
      </c>
      <c r="M29" s="66">
        <v>4.2</v>
      </c>
      <c r="N29" s="63">
        <v>0.5</v>
      </c>
      <c r="O29" s="67">
        <v>1.75</v>
      </c>
      <c r="P29" s="65">
        <v>1.75</v>
      </c>
      <c r="Q29" s="68">
        <v>0.28000000000000003</v>
      </c>
      <c r="R29" s="42"/>
    </row>
    <row r="30" spans="1:18">
      <c r="A30" s="1"/>
      <c r="B30" s="125" t="s">
        <v>124</v>
      </c>
      <c r="C30" s="57"/>
      <c r="D30" s="58"/>
      <c r="E30" s="59" t="s">
        <v>125</v>
      </c>
      <c r="F30" s="60" t="s">
        <v>126</v>
      </c>
      <c r="G30" s="61" t="s">
        <v>123</v>
      </c>
      <c r="H30" s="62">
        <v>0.13</v>
      </c>
      <c r="I30" s="63"/>
      <c r="J30" s="64"/>
      <c r="K30" s="65">
        <v>0.13</v>
      </c>
      <c r="L30" s="81">
        <v>3.49</v>
      </c>
      <c r="M30" s="66">
        <v>4.2</v>
      </c>
      <c r="N30" s="63">
        <v>0.5</v>
      </c>
      <c r="O30" s="67">
        <v>1.75</v>
      </c>
      <c r="P30" s="65">
        <v>1.75</v>
      </c>
      <c r="Q30" s="68">
        <v>0.23</v>
      </c>
      <c r="R30" s="42"/>
    </row>
    <row r="31" spans="1:18">
      <c r="A31" s="1"/>
      <c r="B31" s="125" t="s">
        <v>127</v>
      </c>
      <c r="C31" s="57"/>
      <c r="D31" s="58"/>
      <c r="E31" s="59" t="s">
        <v>128</v>
      </c>
      <c r="F31" s="60" t="s">
        <v>129</v>
      </c>
      <c r="G31" s="61" t="s">
        <v>123</v>
      </c>
      <c r="H31" s="62">
        <v>0.12</v>
      </c>
      <c r="I31" s="63"/>
      <c r="J31" s="64"/>
      <c r="K31" s="65">
        <v>0.12</v>
      </c>
      <c r="L31" s="65">
        <v>10.44</v>
      </c>
      <c r="M31" s="66">
        <v>4.2</v>
      </c>
      <c r="N31" s="63">
        <v>0.5</v>
      </c>
      <c r="O31" s="67">
        <v>5.22</v>
      </c>
      <c r="P31" s="65">
        <v>5.22</v>
      </c>
      <c r="Q31" s="68">
        <v>0.63</v>
      </c>
      <c r="R31" s="42"/>
    </row>
    <row r="32" spans="1:18" ht="13.5" thickBot="1">
      <c r="A32" s="1"/>
      <c r="B32" s="123" t="s">
        <v>130</v>
      </c>
      <c r="C32" s="30"/>
      <c r="D32" s="31"/>
      <c r="E32" s="32" t="s">
        <v>131</v>
      </c>
      <c r="F32" s="33" t="s">
        <v>132</v>
      </c>
      <c r="G32" s="34" t="s">
        <v>123</v>
      </c>
      <c r="H32" s="35">
        <v>0.17</v>
      </c>
      <c r="I32" s="36"/>
      <c r="J32" s="37"/>
      <c r="K32" s="38">
        <v>0.17</v>
      </c>
      <c r="L32" s="38">
        <v>10.44</v>
      </c>
      <c r="M32" s="39">
        <v>4.2</v>
      </c>
      <c r="N32" s="36">
        <v>0.5</v>
      </c>
      <c r="O32" s="40">
        <v>5.22</v>
      </c>
      <c r="P32" s="38">
        <v>5.22</v>
      </c>
      <c r="Q32" s="41">
        <v>0.89</v>
      </c>
      <c r="R32" s="42"/>
    </row>
    <row r="33" spans="1:18">
      <c r="A33" s="1"/>
      <c r="B33" s="69" t="s">
        <v>133</v>
      </c>
      <c r="C33" s="54"/>
      <c r="D33" s="55"/>
      <c r="E33" s="18"/>
      <c r="F33" s="19"/>
      <c r="G33" s="88" t="s">
        <v>53</v>
      </c>
      <c r="H33" s="21"/>
      <c r="I33" s="22"/>
      <c r="J33" s="23"/>
      <c r="K33" s="24"/>
      <c r="L33" s="24"/>
      <c r="M33" s="25"/>
      <c r="N33" s="22"/>
      <c r="O33" s="26"/>
      <c r="P33" s="24"/>
      <c r="Q33" s="56"/>
      <c r="R33" s="42"/>
    </row>
    <row r="34" spans="1:18">
      <c r="A34" s="1"/>
      <c r="B34" s="125" t="s">
        <v>134</v>
      </c>
      <c r="C34" s="57"/>
      <c r="D34" s="58"/>
      <c r="E34" s="59" t="s">
        <v>135</v>
      </c>
      <c r="F34" s="60" t="s">
        <v>136</v>
      </c>
      <c r="G34" s="61" t="s">
        <v>57</v>
      </c>
      <c r="H34" s="62">
        <v>5.18</v>
      </c>
      <c r="I34" s="63"/>
      <c r="J34" s="64"/>
      <c r="K34" s="65">
        <v>5.18</v>
      </c>
      <c r="L34" s="65">
        <v>9.85</v>
      </c>
      <c r="M34" s="66">
        <v>7.55</v>
      </c>
      <c r="N34" s="63">
        <v>0.5</v>
      </c>
      <c r="O34" s="67">
        <v>4.93</v>
      </c>
      <c r="P34" s="65">
        <v>4.93</v>
      </c>
      <c r="Q34" s="68">
        <v>25.54</v>
      </c>
      <c r="R34" s="42"/>
    </row>
    <row r="35" spans="1:18">
      <c r="A35" s="1"/>
      <c r="B35" s="125" t="s">
        <v>137</v>
      </c>
      <c r="C35" s="57"/>
      <c r="D35" s="58"/>
      <c r="E35" s="59" t="s">
        <v>138</v>
      </c>
      <c r="F35" s="60" t="s">
        <v>139</v>
      </c>
      <c r="G35" s="61" t="s">
        <v>57</v>
      </c>
      <c r="H35" s="62">
        <v>0.93</v>
      </c>
      <c r="I35" s="63"/>
      <c r="J35" s="64"/>
      <c r="K35" s="65">
        <v>0.93</v>
      </c>
      <c r="L35" s="65">
        <v>9.85</v>
      </c>
      <c r="M35" s="66">
        <v>7.55</v>
      </c>
      <c r="N35" s="63">
        <v>0.5</v>
      </c>
      <c r="O35" s="67">
        <v>4.93</v>
      </c>
      <c r="P35" s="65">
        <v>4.93</v>
      </c>
      <c r="Q35" s="68">
        <v>4.58</v>
      </c>
      <c r="R35" s="42"/>
    </row>
    <row r="36" spans="1:18">
      <c r="A36" s="1"/>
      <c r="B36" s="125" t="s">
        <v>140</v>
      </c>
      <c r="C36" s="70"/>
      <c r="D36" s="58"/>
      <c r="E36" s="59" t="s">
        <v>141</v>
      </c>
      <c r="F36" s="60" t="s">
        <v>142</v>
      </c>
      <c r="G36" s="61" t="s">
        <v>81</v>
      </c>
      <c r="H36" s="62">
        <v>0.22</v>
      </c>
      <c r="I36" s="63"/>
      <c r="J36" s="64"/>
      <c r="K36" s="65">
        <v>0.22</v>
      </c>
      <c r="L36" s="65">
        <v>9.85</v>
      </c>
      <c r="M36" s="66">
        <v>7.55</v>
      </c>
      <c r="N36" s="63">
        <v>0.5</v>
      </c>
      <c r="O36" s="67">
        <v>4.93</v>
      </c>
      <c r="P36" s="65">
        <v>4.93</v>
      </c>
      <c r="Q36" s="82">
        <v>1.08</v>
      </c>
      <c r="R36" s="42"/>
    </row>
    <row r="37" spans="1:18" ht="13.5" thickBot="1">
      <c r="A37" s="1"/>
      <c r="B37" s="127" t="s">
        <v>143</v>
      </c>
      <c r="C37" s="30"/>
      <c r="D37" s="43"/>
      <c r="E37" s="44" t="s">
        <v>144</v>
      </c>
      <c r="F37" s="45" t="s">
        <v>142</v>
      </c>
      <c r="G37" s="34" t="s">
        <v>57</v>
      </c>
      <c r="H37" s="47">
        <v>4.72</v>
      </c>
      <c r="I37" s="48">
        <v>0.3</v>
      </c>
      <c r="J37" s="49" t="s">
        <v>6</v>
      </c>
      <c r="K37" s="50">
        <v>3.3</v>
      </c>
      <c r="L37" s="50">
        <v>9.85</v>
      </c>
      <c r="M37" s="51">
        <v>7.55</v>
      </c>
      <c r="N37" s="48">
        <v>0.5</v>
      </c>
      <c r="O37" s="52">
        <v>4.93</v>
      </c>
      <c r="P37" s="50">
        <v>4.93</v>
      </c>
      <c r="Q37" s="53">
        <v>16.27</v>
      </c>
      <c r="R37" s="42"/>
    </row>
    <row r="38" spans="1:18">
      <c r="A38" s="1"/>
      <c r="B38" s="83" t="s">
        <v>145</v>
      </c>
      <c r="C38" s="84"/>
      <c r="D38" s="85"/>
      <c r="E38" s="86"/>
      <c r="F38" s="87"/>
      <c r="G38" s="88" t="s">
        <v>53</v>
      </c>
      <c r="H38" s="89"/>
      <c r="I38" s="90"/>
      <c r="J38" s="91"/>
      <c r="K38" s="92"/>
      <c r="L38" s="92"/>
      <c r="M38" s="93"/>
      <c r="N38" s="90"/>
      <c r="O38" s="94"/>
      <c r="P38" s="92"/>
      <c r="Q38" s="95"/>
      <c r="R38" s="42"/>
    </row>
    <row r="39" spans="1:18">
      <c r="A39" s="1"/>
      <c r="B39" s="125" t="s">
        <v>146</v>
      </c>
      <c r="C39" s="70"/>
      <c r="D39" s="71"/>
      <c r="E39" s="72" t="s">
        <v>147</v>
      </c>
      <c r="F39" s="73" t="s">
        <v>148</v>
      </c>
      <c r="G39" s="74" t="s">
        <v>57</v>
      </c>
      <c r="H39" s="75">
        <v>1.41</v>
      </c>
      <c r="I39" s="76"/>
      <c r="J39" s="77"/>
      <c r="K39" s="78">
        <v>1.41</v>
      </c>
      <c r="L39" s="78">
        <v>14.65</v>
      </c>
      <c r="M39" s="79">
        <v>10.92</v>
      </c>
      <c r="N39" s="76">
        <v>0.5</v>
      </c>
      <c r="O39" s="196">
        <v>7.33</v>
      </c>
      <c r="P39" s="78">
        <v>6</v>
      </c>
      <c r="Q39" s="68">
        <v>8.4600000000000009</v>
      </c>
      <c r="R39" s="42"/>
    </row>
    <row r="40" spans="1:18">
      <c r="A40" s="1"/>
      <c r="B40" s="125" t="s">
        <v>149</v>
      </c>
      <c r="C40" s="102"/>
      <c r="D40" s="103"/>
      <c r="E40" s="59" t="s">
        <v>150</v>
      </c>
      <c r="F40" s="60" t="s">
        <v>151</v>
      </c>
      <c r="G40" s="61" t="s">
        <v>57</v>
      </c>
      <c r="H40" s="62">
        <v>1.49</v>
      </c>
      <c r="I40" s="63"/>
      <c r="J40" s="64"/>
      <c r="K40" s="65">
        <v>1.49</v>
      </c>
      <c r="L40" s="65">
        <v>14.65</v>
      </c>
      <c r="M40" s="66">
        <v>10.92</v>
      </c>
      <c r="N40" s="63">
        <v>0.5</v>
      </c>
      <c r="O40" s="67">
        <v>7.33</v>
      </c>
      <c r="P40" s="65">
        <v>6</v>
      </c>
      <c r="Q40" s="68">
        <v>8.94</v>
      </c>
      <c r="R40" s="42"/>
    </row>
    <row r="41" spans="1:18">
      <c r="A41" s="1"/>
      <c r="B41" s="125" t="s">
        <v>152</v>
      </c>
      <c r="C41" s="102"/>
      <c r="D41" s="103"/>
      <c r="E41" s="59" t="s">
        <v>153</v>
      </c>
      <c r="F41" s="60" t="s">
        <v>154</v>
      </c>
      <c r="G41" s="61" t="s">
        <v>57</v>
      </c>
      <c r="H41" s="62">
        <v>3.57</v>
      </c>
      <c r="I41" s="63"/>
      <c r="J41" s="64"/>
      <c r="K41" s="65">
        <v>3.57</v>
      </c>
      <c r="L41" s="65">
        <v>9.85</v>
      </c>
      <c r="M41" s="66">
        <v>10.92</v>
      </c>
      <c r="N41" s="63">
        <v>0.5</v>
      </c>
      <c r="O41" s="67">
        <v>4.93</v>
      </c>
      <c r="P41" s="65">
        <v>4.93</v>
      </c>
      <c r="Q41" s="68">
        <v>17.600000000000001</v>
      </c>
      <c r="R41" s="42"/>
    </row>
    <row r="42" spans="1:18">
      <c r="A42" s="1"/>
      <c r="B42" s="125" t="s">
        <v>155</v>
      </c>
      <c r="C42" s="102"/>
      <c r="D42" s="103"/>
      <c r="E42" s="59" t="s">
        <v>156</v>
      </c>
      <c r="F42" s="60" t="s">
        <v>157</v>
      </c>
      <c r="G42" s="61" t="s">
        <v>57</v>
      </c>
      <c r="H42" s="62">
        <v>1.74</v>
      </c>
      <c r="I42" s="63"/>
      <c r="J42" s="64"/>
      <c r="K42" s="65">
        <v>1.74</v>
      </c>
      <c r="L42" s="81">
        <v>14.65</v>
      </c>
      <c r="M42" s="66">
        <v>10.92</v>
      </c>
      <c r="N42" s="63">
        <v>0.5</v>
      </c>
      <c r="O42" s="67">
        <v>7.33</v>
      </c>
      <c r="P42" s="65">
        <v>6</v>
      </c>
      <c r="Q42" s="68">
        <v>10.44</v>
      </c>
      <c r="R42" s="42"/>
    </row>
    <row r="43" spans="1:18" ht="13.5" thickBot="1">
      <c r="A43" s="1"/>
      <c r="B43" s="123" t="s">
        <v>158</v>
      </c>
      <c r="C43" s="263"/>
      <c r="D43" s="43"/>
      <c r="E43" s="32" t="s">
        <v>159</v>
      </c>
      <c r="F43" s="33" t="s">
        <v>160</v>
      </c>
      <c r="G43" s="34" t="s">
        <v>57</v>
      </c>
      <c r="H43" s="35">
        <v>1.48</v>
      </c>
      <c r="I43" s="36"/>
      <c r="J43" s="37"/>
      <c r="K43" s="38">
        <v>1.48</v>
      </c>
      <c r="L43" s="38">
        <v>14.65</v>
      </c>
      <c r="M43" s="39">
        <v>10.92</v>
      </c>
      <c r="N43" s="36">
        <v>0.5</v>
      </c>
      <c r="O43" s="40">
        <v>7.33</v>
      </c>
      <c r="P43" s="38">
        <v>6</v>
      </c>
      <c r="Q43" s="41">
        <v>8.8800000000000008</v>
      </c>
      <c r="R43" s="42"/>
    </row>
    <row r="44" spans="1:18">
      <c r="A44" s="1"/>
      <c r="B44" s="195" t="s">
        <v>161</v>
      </c>
      <c r="C44" s="84"/>
      <c r="D44" s="85"/>
      <c r="E44" s="86"/>
      <c r="F44" s="87"/>
      <c r="G44" s="88"/>
      <c r="H44" s="89"/>
      <c r="I44" s="90"/>
      <c r="J44" s="91"/>
      <c r="K44" s="92"/>
      <c r="L44" s="92"/>
      <c r="M44" s="93"/>
      <c r="N44" s="90"/>
      <c r="O44" s="94"/>
      <c r="P44" s="92"/>
      <c r="Q44" s="99"/>
      <c r="R44" s="42"/>
    </row>
    <row r="45" spans="1:18">
      <c r="A45" s="1"/>
      <c r="B45" s="194" t="s">
        <v>162</v>
      </c>
      <c r="C45" s="96"/>
      <c r="D45" s="58"/>
      <c r="E45" s="18"/>
      <c r="F45" s="19"/>
      <c r="G45" s="20" t="s">
        <v>53</v>
      </c>
      <c r="H45" s="21"/>
      <c r="I45" s="22"/>
      <c r="J45" s="23"/>
      <c r="K45" s="24"/>
      <c r="L45" s="24"/>
      <c r="M45" s="25"/>
      <c r="N45" s="22"/>
      <c r="O45" s="26"/>
      <c r="P45" s="24"/>
      <c r="Q45" s="56"/>
      <c r="R45" s="42"/>
    </row>
    <row r="46" spans="1:18">
      <c r="A46" s="1"/>
      <c r="B46" s="125" t="s">
        <v>163</v>
      </c>
      <c r="C46" s="57"/>
      <c r="D46" s="58"/>
      <c r="E46" s="59" t="s">
        <v>164</v>
      </c>
      <c r="F46" s="60" t="s">
        <v>165</v>
      </c>
      <c r="G46" s="61" t="s">
        <v>166</v>
      </c>
      <c r="H46" s="62">
        <v>3.11</v>
      </c>
      <c r="I46" s="63">
        <v>0.4</v>
      </c>
      <c r="J46" s="64" t="s">
        <v>6</v>
      </c>
      <c r="K46" s="65">
        <v>1.87</v>
      </c>
      <c r="L46" s="65">
        <v>4.45</v>
      </c>
      <c r="M46" s="65">
        <v>6.43</v>
      </c>
      <c r="N46" s="63">
        <v>0.5</v>
      </c>
      <c r="O46" s="65">
        <v>2.23</v>
      </c>
      <c r="P46" s="65">
        <v>2.23</v>
      </c>
      <c r="Q46" s="82">
        <v>4.17</v>
      </c>
      <c r="R46" s="42"/>
    </row>
    <row r="47" spans="1:18">
      <c r="A47" s="1"/>
      <c r="B47" s="125" t="s">
        <v>167</v>
      </c>
      <c r="C47" s="57"/>
      <c r="D47" s="58"/>
      <c r="E47" s="59" t="s">
        <v>168</v>
      </c>
      <c r="F47" s="60" t="s">
        <v>169</v>
      </c>
      <c r="G47" s="61" t="s">
        <v>57</v>
      </c>
      <c r="H47" s="62">
        <v>5.98</v>
      </c>
      <c r="I47" s="63">
        <v>0.43</v>
      </c>
      <c r="J47" s="64" t="s">
        <v>4</v>
      </c>
      <c r="K47" s="65">
        <v>3.41</v>
      </c>
      <c r="L47" s="65">
        <v>4.45</v>
      </c>
      <c r="M47" s="65">
        <v>6.43</v>
      </c>
      <c r="N47" s="63">
        <v>0.5</v>
      </c>
      <c r="O47" s="65">
        <v>2.23</v>
      </c>
      <c r="P47" s="65">
        <v>2.23</v>
      </c>
      <c r="Q47" s="82">
        <v>7.6</v>
      </c>
      <c r="R47" s="42"/>
    </row>
    <row r="48" spans="1:18">
      <c r="A48" s="1"/>
      <c r="B48" s="125" t="s">
        <v>170</v>
      </c>
      <c r="C48" s="57"/>
      <c r="D48" s="58"/>
      <c r="E48" s="59" t="s">
        <v>171</v>
      </c>
      <c r="F48" s="60" t="s">
        <v>172</v>
      </c>
      <c r="G48" s="61" t="s">
        <v>173</v>
      </c>
      <c r="H48" s="62">
        <v>13.51</v>
      </c>
      <c r="I48" s="63">
        <v>0.56000000000000005</v>
      </c>
      <c r="J48" s="64" t="s">
        <v>6</v>
      </c>
      <c r="K48" s="65">
        <v>5.94</v>
      </c>
      <c r="L48" s="81">
        <v>1.2</v>
      </c>
      <c r="M48" s="65">
        <v>1.2</v>
      </c>
      <c r="N48" s="63">
        <v>0.5</v>
      </c>
      <c r="O48" s="65">
        <v>0.6</v>
      </c>
      <c r="P48" s="65">
        <v>0.6</v>
      </c>
      <c r="Q48" s="82">
        <v>3.56</v>
      </c>
      <c r="R48" s="42"/>
    </row>
    <row r="49" spans="1:18">
      <c r="A49" s="1"/>
      <c r="B49" s="125" t="s">
        <v>174</v>
      </c>
      <c r="C49" s="57"/>
      <c r="D49" s="58"/>
      <c r="E49" s="59" t="s">
        <v>175</v>
      </c>
      <c r="F49" s="60" t="s">
        <v>176</v>
      </c>
      <c r="G49" s="61" t="s">
        <v>57</v>
      </c>
      <c r="H49" s="62">
        <v>2.62</v>
      </c>
      <c r="I49" s="63">
        <v>0.2</v>
      </c>
      <c r="J49" s="64" t="s">
        <v>6</v>
      </c>
      <c r="K49" s="65">
        <v>2.1</v>
      </c>
      <c r="L49" s="81">
        <v>4.45</v>
      </c>
      <c r="M49" s="65">
        <v>6.43</v>
      </c>
      <c r="N49" s="63">
        <v>0.5</v>
      </c>
      <c r="O49" s="65">
        <v>2.23</v>
      </c>
      <c r="P49" s="65">
        <v>2.23</v>
      </c>
      <c r="Q49" s="82">
        <v>4.68</v>
      </c>
      <c r="R49" s="42"/>
    </row>
    <row r="50" spans="1:18">
      <c r="A50" s="1"/>
      <c r="B50" s="125" t="s">
        <v>177</v>
      </c>
      <c r="C50" s="57"/>
      <c r="D50" s="58"/>
      <c r="E50" s="59" t="s">
        <v>178</v>
      </c>
      <c r="F50" s="60" t="s">
        <v>179</v>
      </c>
      <c r="G50" s="61" t="s">
        <v>180</v>
      </c>
      <c r="H50" s="62">
        <v>5.19</v>
      </c>
      <c r="I50" s="63">
        <v>0.4</v>
      </c>
      <c r="J50" s="64" t="s">
        <v>6</v>
      </c>
      <c r="K50" s="65">
        <v>3.11</v>
      </c>
      <c r="L50" s="81">
        <v>4.45</v>
      </c>
      <c r="M50" s="65">
        <v>6.43</v>
      </c>
      <c r="N50" s="63">
        <v>0.5</v>
      </c>
      <c r="O50" s="65">
        <v>2.23</v>
      </c>
      <c r="P50" s="65">
        <v>2.23</v>
      </c>
      <c r="Q50" s="82">
        <v>6.94</v>
      </c>
      <c r="R50" s="42"/>
    </row>
    <row r="51" spans="1:18">
      <c r="A51" s="1"/>
      <c r="B51" s="125" t="s">
        <v>181</v>
      </c>
      <c r="C51" s="57"/>
      <c r="D51" s="58"/>
      <c r="E51" s="59" t="s">
        <v>182</v>
      </c>
      <c r="F51" s="60" t="s">
        <v>183</v>
      </c>
      <c r="G51" s="61" t="s">
        <v>184</v>
      </c>
      <c r="H51" s="62">
        <v>5.54</v>
      </c>
      <c r="I51" s="63">
        <v>0.4</v>
      </c>
      <c r="J51" s="64" t="s">
        <v>6</v>
      </c>
      <c r="K51" s="65">
        <v>3.32</v>
      </c>
      <c r="L51" s="81">
        <v>1.2</v>
      </c>
      <c r="M51" s="65">
        <v>1.2</v>
      </c>
      <c r="N51" s="63">
        <v>0.5</v>
      </c>
      <c r="O51" s="65">
        <v>0.6</v>
      </c>
      <c r="P51" s="65">
        <v>0.6</v>
      </c>
      <c r="Q51" s="82">
        <v>1.99</v>
      </c>
      <c r="R51" s="42"/>
    </row>
    <row r="52" spans="1:18" ht="13.5" thickBot="1">
      <c r="A52" s="1"/>
      <c r="B52" s="123" t="s">
        <v>185</v>
      </c>
      <c r="C52" s="30"/>
      <c r="D52" s="31"/>
      <c r="E52" s="32" t="s">
        <v>186</v>
      </c>
      <c r="F52" s="33" t="s">
        <v>187</v>
      </c>
      <c r="G52" s="34" t="s">
        <v>57</v>
      </c>
      <c r="H52" s="35">
        <v>4.1500000000000004</v>
      </c>
      <c r="I52" s="36">
        <v>0.28000000000000003</v>
      </c>
      <c r="J52" s="37" t="s">
        <v>4</v>
      </c>
      <c r="K52" s="38">
        <v>2.99</v>
      </c>
      <c r="L52" s="38">
        <v>4.45</v>
      </c>
      <c r="M52" s="38">
        <v>6.43</v>
      </c>
      <c r="N52" s="36">
        <v>0.5</v>
      </c>
      <c r="O52" s="38">
        <v>2.23</v>
      </c>
      <c r="P52" s="38">
        <v>2.23</v>
      </c>
      <c r="Q52" s="41">
        <v>6.67</v>
      </c>
      <c r="R52" s="42"/>
    </row>
    <row r="53" spans="1:18">
      <c r="A53" s="1"/>
      <c r="B53" s="195" t="s">
        <v>188</v>
      </c>
      <c r="C53" s="97"/>
      <c r="D53" s="85"/>
      <c r="E53" s="86"/>
      <c r="F53" s="98"/>
      <c r="G53" s="88" t="s">
        <v>53</v>
      </c>
      <c r="H53" s="89"/>
      <c r="I53" s="90"/>
      <c r="J53" s="91"/>
      <c r="K53" s="92"/>
      <c r="L53" s="92"/>
      <c r="M53" s="92"/>
      <c r="N53" s="90"/>
      <c r="O53" s="92"/>
      <c r="P53" s="92"/>
      <c r="Q53" s="99"/>
      <c r="R53" s="42"/>
    </row>
    <row r="54" spans="1:18">
      <c r="A54" s="1"/>
      <c r="B54" s="125" t="s">
        <v>189</v>
      </c>
      <c r="C54" s="57"/>
      <c r="D54" s="58"/>
      <c r="E54" s="59" t="s">
        <v>190</v>
      </c>
      <c r="F54" s="60" t="s">
        <v>191</v>
      </c>
      <c r="G54" s="61" t="s">
        <v>57</v>
      </c>
      <c r="H54" s="62">
        <v>26.15</v>
      </c>
      <c r="I54" s="63">
        <v>0.5</v>
      </c>
      <c r="J54" s="64" t="s">
        <v>6</v>
      </c>
      <c r="K54" s="65">
        <v>13.08</v>
      </c>
      <c r="L54" s="65">
        <v>5.64</v>
      </c>
      <c r="M54" s="65">
        <v>4.79</v>
      </c>
      <c r="N54" s="63">
        <v>0.5</v>
      </c>
      <c r="O54" s="65">
        <v>2.82</v>
      </c>
      <c r="P54" s="65">
        <v>2.82</v>
      </c>
      <c r="Q54" s="82">
        <v>36.89</v>
      </c>
      <c r="R54" s="42"/>
    </row>
    <row r="55" spans="1:18">
      <c r="A55" s="1"/>
      <c r="B55" s="125" t="s">
        <v>192</v>
      </c>
      <c r="C55" s="57"/>
      <c r="D55" s="58"/>
      <c r="E55" s="59" t="s">
        <v>193</v>
      </c>
      <c r="F55" s="60" t="s">
        <v>194</v>
      </c>
      <c r="G55" s="61" t="s">
        <v>57</v>
      </c>
      <c r="H55" s="62">
        <v>9.85</v>
      </c>
      <c r="I55" s="63">
        <v>0.43</v>
      </c>
      <c r="J55" s="64" t="s">
        <v>4</v>
      </c>
      <c r="K55" s="65">
        <v>5.61</v>
      </c>
      <c r="L55" s="81">
        <v>6.07</v>
      </c>
      <c r="M55" s="65">
        <v>4.79</v>
      </c>
      <c r="N55" s="63">
        <v>0.5</v>
      </c>
      <c r="O55" s="65">
        <v>3.04</v>
      </c>
      <c r="P55" s="65">
        <v>3.04</v>
      </c>
      <c r="Q55" s="82">
        <v>17.05</v>
      </c>
      <c r="R55" s="42"/>
    </row>
    <row r="56" spans="1:18" ht="13.5" thickBot="1">
      <c r="A56" s="1"/>
      <c r="B56" s="127" t="s">
        <v>195</v>
      </c>
      <c r="C56" s="30"/>
      <c r="D56" s="43"/>
      <c r="E56" s="44" t="s">
        <v>196</v>
      </c>
      <c r="F56" s="33" t="s">
        <v>197</v>
      </c>
      <c r="G56" s="46" t="s">
        <v>57</v>
      </c>
      <c r="H56" s="47">
        <v>42.8</v>
      </c>
      <c r="I56" s="48">
        <v>0.7</v>
      </c>
      <c r="J56" s="49" t="s">
        <v>4</v>
      </c>
      <c r="K56" s="50">
        <v>12.84</v>
      </c>
      <c r="L56" s="100">
        <v>4.53</v>
      </c>
      <c r="M56" s="50">
        <v>4.79</v>
      </c>
      <c r="N56" s="48">
        <v>0.5</v>
      </c>
      <c r="O56" s="50">
        <v>2.27</v>
      </c>
      <c r="P56" s="50">
        <v>2.27</v>
      </c>
      <c r="Q56" s="53">
        <v>29.15</v>
      </c>
      <c r="R56" s="42"/>
    </row>
    <row r="57" spans="1:18">
      <c r="A57" s="1"/>
      <c r="B57" s="195" t="s">
        <v>198</v>
      </c>
      <c r="C57" s="97"/>
      <c r="D57" s="85"/>
      <c r="E57" s="86"/>
      <c r="F57" s="101"/>
      <c r="G57" s="88" t="s">
        <v>53</v>
      </c>
      <c r="H57" s="89"/>
      <c r="I57" s="90"/>
      <c r="J57" s="91"/>
      <c r="K57" s="92"/>
      <c r="L57" s="92"/>
      <c r="M57" s="92"/>
      <c r="N57" s="90"/>
      <c r="O57" s="92"/>
      <c r="P57" s="92"/>
      <c r="Q57" s="99"/>
      <c r="R57" s="42"/>
    </row>
    <row r="58" spans="1:18">
      <c r="A58" s="1"/>
      <c r="B58" s="125" t="s">
        <v>199</v>
      </c>
      <c r="C58" s="57"/>
      <c r="D58" s="58"/>
      <c r="E58" s="59" t="s">
        <v>200</v>
      </c>
      <c r="F58" s="60" t="s">
        <v>201</v>
      </c>
      <c r="G58" s="61" t="s">
        <v>57</v>
      </c>
      <c r="H58" s="62">
        <v>4.9800000000000004</v>
      </c>
      <c r="I58" s="63">
        <v>0.3</v>
      </c>
      <c r="J58" s="64" t="s">
        <v>9</v>
      </c>
      <c r="K58" s="65">
        <v>3.49</v>
      </c>
      <c r="L58" s="65">
        <v>5.6</v>
      </c>
      <c r="M58" s="65">
        <v>6.43</v>
      </c>
      <c r="N58" s="63">
        <v>0.5</v>
      </c>
      <c r="O58" s="65">
        <v>2.8</v>
      </c>
      <c r="P58" s="65">
        <v>2.8</v>
      </c>
      <c r="Q58" s="82">
        <v>9.77</v>
      </c>
      <c r="R58" s="42"/>
    </row>
    <row r="59" spans="1:18">
      <c r="A59" s="1"/>
      <c r="B59" s="125" t="s">
        <v>202</v>
      </c>
      <c r="C59" s="57"/>
      <c r="D59" s="58"/>
      <c r="E59" s="59" t="s">
        <v>203</v>
      </c>
      <c r="F59" s="60" t="s">
        <v>204</v>
      </c>
      <c r="G59" s="61" t="s">
        <v>57</v>
      </c>
      <c r="H59" s="62">
        <v>6.94</v>
      </c>
      <c r="I59" s="63">
        <v>0.3</v>
      </c>
      <c r="J59" s="64" t="s">
        <v>6</v>
      </c>
      <c r="K59" s="65">
        <v>4.8600000000000003</v>
      </c>
      <c r="L59" s="65">
        <v>5.6</v>
      </c>
      <c r="M59" s="65">
        <v>6.43</v>
      </c>
      <c r="N59" s="63">
        <v>0.5</v>
      </c>
      <c r="O59" s="65">
        <v>2.8</v>
      </c>
      <c r="P59" s="65">
        <v>2.8</v>
      </c>
      <c r="Q59" s="82">
        <v>13.61</v>
      </c>
      <c r="R59" s="42"/>
    </row>
    <row r="60" spans="1:18">
      <c r="A60" s="1"/>
      <c r="B60" s="125" t="s">
        <v>205</v>
      </c>
      <c r="C60" s="57"/>
      <c r="D60" s="58"/>
      <c r="E60" s="59" t="s">
        <v>206</v>
      </c>
      <c r="F60" s="60" t="s">
        <v>207</v>
      </c>
      <c r="G60" s="61" t="s">
        <v>57</v>
      </c>
      <c r="H60" s="62">
        <v>2.33</v>
      </c>
      <c r="I60" s="63">
        <v>0.48</v>
      </c>
      <c r="J60" s="64" t="s">
        <v>4</v>
      </c>
      <c r="K60" s="65">
        <v>1.21</v>
      </c>
      <c r="L60" s="65">
        <v>5.6</v>
      </c>
      <c r="M60" s="65">
        <v>6.43</v>
      </c>
      <c r="N60" s="63">
        <v>0.5</v>
      </c>
      <c r="O60" s="65">
        <v>2.8</v>
      </c>
      <c r="P60" s="65">
        <v>2.8</v>
      </c>
      <c r="Q60" s="82">
        <v>3.39</v>
      </c>
      <c r="R60" s="42"/>
    </row>
    <row r="61" spans="1:18">
      <c r="A61" s="1"/>
      <c r="B61" s="125" t="s">
        <v>208</v>
      </c>
      <c r="C61" s="57"/>
      <c r="D61" s="58"/>
      <c r="E61" s="59" t="s">
        <v>209</v>
      </c>
      <c r="F61" s="60" t="s">
        <v>210</v>
      </c>
      <c r="G61" s="61" t="s">
        <v>57</v>
      </c>
      <c r="H61" s="62">
        <v>9.91</v>
      </c>
      <c r="I61" s="63">
        <v>0.49</v>
      </c>
      <c r="J61" s="64" t="s">
        <v>4</v>
      </c>
      <c r="K61" s="65">
        <v>5.05</v>
      </c>
      <c r="L61" s="65">
        <v>5.6</v>
      </c>
      <c r="M61" s="65">
        <v>6.43</v>
      </c>
      <c r="N61" s="63">
        <v>0.5</v>
      </c>
      <c r="O61" s="65">
        <v>2.8</v>
      </c>
      <c r="P61" s="65">
        <v>2.8</v>
      </c>
      <c r="Q61" s="82">
        <v>14.14</v>
      </c>
      <c r="R61" s="42"/>
    </row>
    <row r="62" spans="1:18">
      <c r="A62" s="1"/>
      <c r="B62" s="125" t="s">
        <v>211</v>
      </c>
      <c r="C62" s="57"/>
      <c r="D62" s="58"/>
      <c r="E62" s="59" t="s">
        <v>212</v>
      </c>
      <c r="F62" s="60" t="s">
        <v>213</v>
      </c>
      <c r="G62" s="61" t="s">
        <v>214</v>
      </c>
      <c r="H62" s="62">
        <v>3.71</v>
      </c>
      <c r="I62" s="63">
        <v>0.34</v>
      </c>
      <c r="J62" s="64" t="s">
        <v>4</v>
      </c>
      <c r="K62" s="65">
        <v>2.4500000000000002</v>
      </c>
      <c r="L62" s="65">
        <v>5.6</v>
      </c>
      <c r="M62" s="65">
        <v>6.43</v>
      </c>
      <c r="N62" s="63">
        <v>0.5</v>
      </c>
      <c r="O62" s="65">
        <v>2.8</v>
      </c>
      <c r="P62" s="65">
        <v>2.8</v>
      </c>
      <c r="Q62" s="82">
        <v>6.86</v>
      </c>
      <c r="R62" s="42"/>
    </row>
    <row r="63" spans="1:18" ht="13.5" thickBot="1">
      <c r="A63" s="1"/>
      <c r="B63" s="125" t="s">
        <v>215</v>
      </c>
      <c r="C63" s="57"/>
      <c r="D63" s="58"/>
      <c r="E63" s="59" t="s">
        <v>216</v>
      </c>
      <c r="F63" s="60" t="s">
        <v>217</v>
      </c>
      <c r="G63" s="61" t="s">
        <v>57</v>
      </c>
      <c r="H63" s="62">
        <v>9.48</v>
      </c>
      <c r="I63" s="63">
        <v>0.36</v>
      </c>
      <c r="J63" s="64" t="s">
        <v>4</v>
      </c>
      <c r="K63" s="65">
        <v>6.07</v>
      </c>
      <c r="L63" s="65">
        <v>5.6</v>
      </c>
      <c r="M63" s="65">
        <v>6.43</v>
      </c>
      <c r="N63" s="63">
        <v>0.5</v>
      </c>
      <c r="O63" s="65">
        <v>2.8</v>
      </c>
      <c r="P63" s="65">
        <v>2.8</v>
      </c>
      <c r="Q63" s="82">
        <v>17</v>
      </c>
      <c r="R63" s="42"/>
    </row>
    <row r="64" spans="1:18">
      <c r="A64" s="1"/>
      <c r="B64" s="195" t="s">
        <v>218</v>
      </c>
      <c r="C64" s="84"/>
      <c r="D64" s="85"/>
      <c r="E64" s="86"/>
      <c r="F64" s="73"/>
      <c r="G64" s="88" t="s">
        <v>53</v>
      </c>
      <c r="H64" s="89"/>
      <c r="I64" s="90"/>
      <c r="J64" s="91"/>
      <c r="K64" s="92"/>
      <c r="L64" s="92"/>
      <c r="M64" s="92"/>
      <c r="N64" s="90"/>
      <c r="O64" s="92"/>
      <c r="P64" s="92"/>
      <c r="Q64" s="99"/>
      <c r="R64" s="42"/>
    </row>
    <row r="65" spans="1:18">
      <c r="A65" s="1"/>
      <c r="B65" s="125" t="s">
        <v>219</v>
      </c>
      <c r="C65" s="57"/>
      <c r="D65" s="58"/>
      <c r="E65" s="59" t="s">
        <v>220</v>
      </c>
      <c r="F65" s="60" t="s">
        <v>221</v>
      </c>
      <c r="G65" s="61" t="s">
        <v>57</v>
      </c>
      <c r="H65" s="62">
        <v>12.13</v>
      </c>
      <c r="I65" s="63">
        <v>0.4</v>
      </c>
      <c r="J65" s="64" t="s">
        <v>6</v>
      </c>
      <c r="K65" s="65">
        <v>7.28</v>
      </c>
      <c r="L65" s="65">
        <v>4.45</v>
      </c>
      <c r="M65" s="65">
        <v>3.39</v>
      </c>
      <c r="N65" s="63">
        <v>0.5</v>
      </c>
      <c r="O65" s="65">
        <v>2.23</v>
      </c>
      <c r="P65" s="65">
        <v>2.23</v>
      </c>
      <c r="Q65" s="82">
        <v>16.23</v>
      </c>
      <c r="R65" s="42"/>
    </row>
    <row r="66" spans="1:18">
      <c r="A66" s="1"/>
      <c r="B66" s="125" t="s">
        <v>222</v>
      </c>
      <c r="C66" s="70"/>
      <c r="D66" s="58"/>
      <c r="E66" s="72" t="s">
        <v>223</v>
      </c>
      <c r="F66" s="109" t="s">
        <v>224</v>
      </c>
      <c r="G66" s="74" t="s">
        <v>225</v>
      </c>
      <c r="H66" s="75">
        <v>33.24</v>
      </c>
      <c r="I66" s="76">
        <v>0.47</v>
      </c>
      <c r="J66" s="77" t="s">
        <v>4</v>
      </c>
      <c r="K66" s="78">
        <v>17.62</v>
      </c>
      <c r="L66" s="78">
        <v>4.45</v>
      </c>
      <c r="M66" s="78">
        <v>3.39</v>
      </c>
      <c r="N66" s="76">
        <v>0.5</v>
      </c>
      <c r="O66" s="78">
        <v>2.23</v>
      </c>
      <c r="P66" s="78">
        <v>2.23</v>
      </c>
      <c r="Q66" s="68">
        <v>39.29</v>
      </c>
      <c r="R66" s="42"/>
    </row>
    <row r="67" spans="1:18" ht="13.5" thickBot="1">
      <c r="A67" s="1"/>
      <c r="B67" s="123" t="s">
        <v>226</v>
      </c>
      <c r="C67" s="30"/>
      <c r="D67" s="31"/>
      <c r="E67" s="32" t="s">
        <v>227</v>
      </c>
      <c r="F67" s="110" t="s">
        <v>228</v>
      </c>
      <c r="G67" s="34" t="s">
        <v>214</v>
      </c>
      <c r="H67" s="35">
        <v>1.45</v>
      </c>
      <c r="I67" s="36">
        <v>0.3</v>
      </c>
      <c r="J67" s="37" t="s">
        <v>6</v>
      </c>
      <c r="K67" s="38">
        <v>1.02</v>
      </c>
      <c r="L67" s="80">
        <v>4.45</v>
      </c>
      <c r="M67" s="38">
        <v>3.39</v>
      </c>
      <c r="N67" s="36">
        <v>0.5</v>
      </c>
      <c r="O67" s="38">
        <v>2.23</v>
      </c>
      <c r="P67" s="38">
        <v>2.23</v>
      </c>
      <c r="Q67" s="41">
        <v>2.27</v>
      </c>
      <c r="R67" s="42"/>
    </row>
    <row r="68" spans="1:18">
      <c r="A68" s="1"/>
      <c r="B68" s="1"/>
      <c r="C68" s="1"/>
      <c r="D68" s="1"/>
      <c r="E68" s="2"/>
      <c r="F68" s="1"/>
      <c r="G68" s="3"/>
      <c r="H68" s="4"/>
      <c r="I68" s="111" t="s">
        <v>239</v>
      </c>
      <c r="J68" s="3"/>
      <c r="K68" s="4"/>
      <c r="L68" s="4"/>
      <c r="M68" s="4"/>
      <c r="N68" s="5"/>
      <c r="O68" s="4"/>
      <c r="P68" s="3"/>
      <c r="Q68" s="3"/>
      <c r="R68" s="3"/>
    </row>
    <row r="69" spans="1:18">
      <c r="A69" s="1"/>
      <c r="B69" s="1"/>
      <c r="C69" s="1"/>
      <c r="D69" s="1"/>
      <c r="E69" s="2"/>
      <c r="F69" s="1"/>
      <c r="G69" s="3"/>
      <c r="H69" s="4"/>
      <c r="I69" s="112" t="s">
        <v>240</v>
      </c>
      <c r="J69" s="3"/>
      <c r="K69" s="4"/>
      <c r="L69" s="4"/>
      <c r="M69" s="4"/>
      <c r="N69" s="5"/>
      <c r="O69" s="4"/>
      <c r="P69" s="3"/>
      <c r="Q69" s="3"/>
      <c r="R69" s="3"/>
    </row>
    <row r="70" spans="1:18">
      <c r="A70" s="1"/>
      <c r="B70" s="1"/>
      <c r="C70" s="1"/>
      <c r="D70" s="1"/>
      <c r="E70" s="2"/>
      <c r="F70" s="1"/>
      <c r="G70" s="3"/>
      <c r="H70" s="4"/>
      <c r="I70" s="113" t="s">
        <v>241</v>
      </c>
      <c r="J70" s="3"/>
      <c r="K70" s="4"/>
      <c r="L70" s="4"/>
      <c r="M70" s="4"/>
      <c r="N70" s="5"/>
      <c r="O70" s="4"/>
      <c r="P70" s="3"/>
      <c r="Q70" s="3"/>
      <c r="R70" s="3"/>
    </row>
    <row r="71" spans="1:18" ht="12" customHeight="1">
      <c r="A71" s="1"/>
      <c r="B71" s="1"/>
      <c r="C71" s="1"/>
      <c r="D71" s="1"/>
      <c r="E71" s="2"/>
      <c r="F71" s="1"/>
      <c r="G71" s="3"/>
      <c r="H71" s="4"/>
      <c r="I71" s="113" t="s">
        <v>242</v>
      </c>
      <c r="J71" s="3"/>
      <c r="K71" s="4"/>
      <c r="L71" s="4"/>
      <c r="M71" s="4"/>
      <c r="N71" s="5"/>
      <c r="O71" s="4"/>
      <c r="P71" s="3"/>
      <c r="Q71" s="3"/>
      <c r="R71" s="3"/>
    </row>
    <row r="72" spans="1:18">
      <c r="A72" s="1"/>
      <c r="B72" s="1"/>
      <c r="C72" s="1"/>
      <c r="D72" s="1"/>
      <c r="E72" s="2"/>
      <c r="F72" s="1"/>
      <c r="G72" s="3"/>
      <c r="H72" s="4"/>
      <c r="I72" s="5"/>
      <c r="J72" s="3"/>
      <c r="K72" s="4"/>
      <c r="L72" s="4"/>
      <c r="M72" s="4"/>
      <c r="N72" s="5"/>
      <c r="O72" s="4"/>
      <c r="P72" s="3"/>
      <c r="Q72" s="3"/>
      <c r="R72" s="3"/>
    </row>
  </sheetData>
  <sheetProtection insertRows="0"/>
  <mergeCells count="2">
    <mergeCell ref="B2:Q2"/>
    <mergeCell ref="B3:D3"/>
  </mergeCells>
  <printOptions horizontalCentered="1"/>
  <pageMargins left="0.5" right="0.5" top="0.25" bottom="0.25" header="0.5" footer="0.5"/>
  <pageSetup scale="64" orientation="portrait" r:id="rId1"/>
  <headerFooter alignWithMargins="0"/>
  <ignoredErrors>
    <ignoredError sqref="E7:E6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W72"/>
  <sheetViews>
    <sheetView workbookViewId="0">
      <selection activeCell="V54" sqref="V54"/>
    </sheetView>
  </sheetViews>
  <sheetFormatPr defaultRowHeight="12.75"/>
  <cols>
    <col min="1" max="1" width="3.7109375" style="6" customWidth="1"/>
    <col min="2" max="3" width="1.140625" style="6" customWidth="1"/>
    <col min="4" max="4" width="43.7109375" style="6" customWidth="1"/>
    <col min="5" max="5" width="6.140625" style="114" customWidth="1"/>
    <col min="6" max="6" width="95.42578125" style="6" hidden="1" customWidth="1"/>
    <col min="7" max="7" width="19.85546875" style="115" customWidth="1"/>
    <col min="8" max="8" width="7.85546875" style="116" customWidth="1"/>
    <col min="9" max="9" width="5.85546875" style="117" customWidth="1"/>
    <col min="10" max="10" width="7.85546875" style="115" customWidth="1"/>
    <col min="11" max="12" width="8" style="116" customWidth="1"/>
    <col min="13" max="13" width="9.140625" style="116" hidden="1" customWidth="1"/>
    <col min="14" max="14" width="6.140625" style="117" customWidth="1"/>
    <col min="15" max="15" width="8.140625" style="116" customWidth="1"/>
    <col min="16" max="16" width="8.140625" style="115" customWidth="1"/>
    <col min="17" max="17" width="9.140625" style="115" customWidth="1"/>
    <col min="18" max="18" width="3.7109375" style="115" customWidth="1"/>
    <col min="19" max="22" width="11.5703125" style="6" bestFit="1" customWidth="1"/>
    <col min="23" max="23" width="11.7109375" style="6" customWidth="1"/>
    <col min="24" max="229" width="9.140625" style="6"/>
    <col min="230" max="231" width="1.140625" style="6" customWidth="1"/>
    <col min="232" max="232" width="36.28515625" style="6" customWidth="1"/>
    <col min="233" max="233" width="9" style="6" customWidth="1"/>
    <col min="234" max="234" width="0" style="6" hidden="1" customWidth="1"/>
    <col min="235" max="235" width="19.85546875" style="6" customWidth="1"/>
    <col min="236" max="236" width="7.85546875" style="6" customWidth="1"/>
    <col min="237" max="237" width="5.85546875" style="6" customWidth="1"/>
    <col min="238" max="238" width="7.140625" style="6" customWidth="1"/>
    <col min="239" max="239" width="8" style="6" customWidth="1"/>
    <col min="240" max="240" width="9.140625" style="6"/>
    <col min="241" max="241" width="6.140625" style="6" customWidth="1"/>
    <col min="242" max="244" width="8.140625" style="6" customWidth="1"/>
    <col min="245" max="245" width="9.140625" style="6"/>
    <col min="246" max="249" width="10.5703125" style="6" customWidth="1"/>
    <col min="250" max="253" width="10.85546875" style="6" customWidth="1"/>
    <col min="254" max="485" width="9.140625" style="6"/>
    <col min="486" max="487" width="1.140625" style="6" customWidth="1"/>
    <col min="488" max="488" width="36.28515625" style="6" customWidth="1"/>
    <col min="489" max="489" width="9" style="6" customWidth="1"/>
    <col min="490" max="490" width="0" style="6" hidden="1" customWidth="1"/>
    <col min="491" max="491" width="19.85546875" style="6" customWidth="1"/>
    <col min="492" max="492" width="7.85546875" style="6" customWidth="1"/>
    <col min="493" max="493" width="5.85546875" style="6" customWidth="1"/>
    <col min="494" max="494" width="7.140625" style="6" customWidth="1"/>
    <col min="495" max="495" width="8" style="6" customWidth="1"/>
    <col min="496" max="496" width="9.140625" style="6"/>
    <col min="497" max="497" width="6.140625" style="6" customWidth="1"/>
    <col min="498" max="500" width="8.140625" style="6" customWidth="1"/>
    <col min="501" max="501" width="9.140625" style="6"/>
    <col min="502" max="505" width="10.5703125" style="6" customWidth="1"/>
    <col min="506" max="509" width="10.85546875" style="6" customWidth="1"/>
    <col min="510" max="741" width="9.140625" style="6"/>
    <col min="742" max="743" width="1.140625" style="6" customWidth="1"/>
    <col min="744" max="744" width="36.28515625" style="6" customWidth="1"/>
    <col min="745" max="745" width="9" style="6" customWidth="1"/>
    <col min="746" max="746" width="0" style="6" hidden="1" customWidth="1"/>
    <col min="747" max="747" width="19.85546875" style="6" customWidth="1"/>
    <col min="748" max="748" width="7.85546875" style="6" customWidth="1"/>
    <col min="749" max="749" width="5.85546875" style="6" customWidth="1"/>
    <col min="750" max="750" width="7.140625" style="6" customWidth="1"/>
    <col min="751" max="751" width="8" style="6" customWidth="1"/>
    <col min="752" max="752" width="9.140625" style="6"/>
    <col min="753" max="753" width="6.140625" style="6" customWidth="1"/>
    <col min="754" max="756" width="8.140625" style="6" customWidth="1"/>
    <col min="757" max="757" width="9.140625" style="6"/>
    <col min="758" max="761" width="10.5703125" style="6" customWidth="1"/>
    <col min="762" max="765" width="10.85546875" style="6" customWidth="1"/>
    <col min="766" max="997" width="9.140625" style="6"/>
    <col min="998" max="999" width="1.140625" style="6" customWidth="1"/>
    <col min="1000" max="1000" width="36.28515625" style="6" customWidth="1"/>
    <col min="1001" max="1001" width="9" style="6" customWidth="1"/>
    <col min="1002" max="1002" width="0" style="6" hidden="1" customWidth="1"/>
    <col min="1003" max="1003" width="19.85546875" style="6" customWidth="1"/>
    <col min="1004" max="1004" width="7.85546875" style="6" customWidth="1"/>
    <col min="1005" max="1005" width="5.85546875" style="6" customWidth="1"/>
    <col min="1006" max="1006" width="7.140625" style="6" customWidth="1"/>
    <col min="1007" max="1007" width="8" style="6" customWidth="1"/>
    <col min="1008" max="1008" width="9.140625" style="6"/>
    <col min="1009" max="1009" width="6.140625" style="6" customWidth="1"/>
    <col min="1010" max="1012" width="8.140625" style="6" customWidth="1"/>
    <col min="1013" max="1013" width="9.140625" style="6"/>
    <col min="1014" max="1017" width="10.5703125" style="6" customWidth="1"/>
    <col min="1018" max="1021" width="10.85546875" style="6" customWidth="1"/>
    <col min="1022" max="1253" width="9.140625" style="6"/>
    <col min="1254" max="1255" width="1.140625" style="6" customWidth="1"/>
    <col min="1256" max="1256" width="36.28515625" style="6" customWidth="1"/>
    <col min="1257" max="1257" width="9" style="6" customWidth="1"/>
    <col min="1258" max="1258" width="0" style="6" hidden="1" customWidth="1"/>
    <col min="1259" max="1259" width="19.85546875" style="6" customWidth="1"/>
    <col min="1260" max="1260" width="7.85546875" style="6" customWidth="1"/>
    <col min="1261" max="1261" width="5.85546875" style="6" customWidth="1"/>
    <col min="1262" max="1262" width="7.140625" style="6" customWidth="1"/>
    <col min="1263" max="1263" width="8" style="6" customWidth="1"/>
    <col min="1264" max="1264" width="9.140625" style="6"/>
    <col min="1265" max="1265" width="6.140625" style="6" customWidth="1"/>
    <col min="1266" max="1268" width="8.140625" style="6" customWidth="1"/>
    <col min="1269" max="1269" width="9.140625" style="6"/>
    <col min="1270" max="1273" width="10.5703125" style="6" customWidth="1"/>
    <col min="1274" max="1277" width="10.85546875" style="6" customWidth="1"/>
    <col min="1278" max="1509" width="9.140625" style="6"/>
    <col min="1510" max="1511" width="1.140625" style="6" customWidth="1"/>
    <col min="1512" max="1512" width="36.28515625" style="6" customWidth="1"/>
    <col min="1513" max="1513" width="9" style="6" customWidth="1"/>
    <col min="1514" max="1514" width="0" style="6" hidden="1" customWidth="1"/>
    <col min="1515" max="1515" width="19.85546875" style="6" customWidth="1"/>
    <col min="1516" max="1516" width="7.85546875" style="6" customWidth="1"/>
    <col min="1517" max="1517" width="5.85546875" style="6" customWidth="1"/>
    <col min="1518" max="1518" width="7.140625" style="6" customWidth="1"/>
    <col min="1519" max="1519" width="8" style="6" customWidth="1"/>
    <col min="1520" max="1520" width="9.140625" style="6"/>
    <col min="1521" max="1521" width="6.140625" style="6" customWidth="1"/>
    <col min="1522" max="1524" width="8.140625" style="6" customWidth="1"/>
    <col min="1525" max="1525" width="9.140625" style="6"/>
    <col min="1526" max="1529" width="10.5703125" style="6" customWidth="1"/>
    <col min="1530" max="1533" width="10.85546875" style="6" customWidth="1"/>
    <col min="1534" max="1765" width="9.140625" style="6"/>
    <col min="1766" max="1767" width="1.140625" style="6" customWidth="1"/>
    <col min="1768" max="1768" width="36.28515625" style="6" customWidth="1"/>
    <col min="1769" max="1769" width="9" style="6" customWidth="1"/>
    <col min="1770" max="1770" width="0" style="6" hidden="1" customWidth="1"/>
    <col min="1771" max="1771" width="19.85546875" style="6" customWidth="1"/>
    <col min="1772" max="1772" width="7.85546875" style="6" customWidth="1"/>
    <col min="1773" max="1773" width="5.85546875" style="6" customWidth="1"/>
    <col min="1774" max="1774" width="7.140625" style="6" customWidth="1"/>
    <col min="1775" max="1775" width="8" style="6" customWidth="1"/>
    <col min="1776" max="1776" width="9.140625" style="6"/>
    <col min="1777" max="1777" width="6.140625" style="6" customWidth="1"/>
    <col min="1778" max="1780" width="8.140625" style="6" customWidth="1"/>
    <col min="1781" max="1781" width="9.140625" style="6"/>
    <col min="1782" max="1785" width="10.5703125" style="6" customWidth="1"/>
    <col min="1786" max="1789" width="10.85546875" style="6" customWidth="1"/>
    <col min="1790" max="2021" width="9.140625" style="6"/>
    <col min="2022" max="2023" width="1.140625" style="6" customWidth="1"/>
    <col min="2024" max="2024" width="36.28515625" style="6" customWidth="1"/>
    <col min="2025" max="2025" width="9" style="6" customWidth="1"/>
    <col min="2026" max="2026" width="0" style="6" hidden="1" customWidth="1"/>
    <col min="2027" max="2027" width="19.85546875" style="6" customWidth="1"/>
    <col min="2028" max="2028" width="7.85546875" style="6" customWidth="1"/>
    <col min="2029" max="2029" width="5.85546875" style="6" customWidth="1"/>
    <col min="2030" max="2030" width="7.140625" style="6" customWidth="1"/>
    <col min="2031" max="2031" width="8" style="6" customWidth="1"/>
    <col min="2032" max="2032" width="9.140625" style="6"/>
    <col min="2033" max="2033" width="6.140625" style="6" customWidth="1"/>
    <col min="2034" max="2036" width="8.140625" style="6" customWidth="1"/>
    <col min="2037" max="2037" width="9.140625" style="6"/>
    <col min="2038" max="2041" width="10.5703125" style="6" customWidth="1"/>
    <col min="2042" max="2045" width="10.85546875" style="6" customWidth="1"/>
    <col min="2046" max="2277" width="9.140625" style="6"/>
    <col min="2278" max="2279" width="1.140625" style="6" customWidth="1"/>
    <col min="2280" max="2280" width="36.28515625" style="6" customWidth="1"/>
    <col min="2281" max="2281" width="9" style="6" customWidth="1"/>
    <col min="2282" max="2282" width="0" style="6" hidden="1" customWidth="1"/>
    <col min="2283" max="2283" width="19.85546875" style="6" customWidth="1"/>
    <col min="2284" max="2284" width="7.85546875" style="6" customWidth="1"/>
    <col min="2285" max="2285" width="5.85546875" style="6" customWidth="1"/>
    <col min="2286" max="2286" width="7.140625" style="6" customWidth="1"/>
    <col min="2287" max="2287" width="8" style="6" customWidth="1"/>
    <col min="2288" max="2288" width="9.140625" style="6"/>
    <col min="2289" max="2289" width="6.140625" style="6" customWidth="1"/>
    <col min="2290" max="2292" width="8.140625" style="6" customWidth="1"/>
    <col min="2293" max="2293" width="9.140625" style="6"/>
    <col min="2294" max="2297" width="10.5703125" style="6" customWidth="1"/>
    <col min="2298" max="2301" width="10.85546875" style="6" customWidth="1"/>
    <col min="2302" max="2533" width="9.140625" style="6"/>
    <col min="2534" max="2535" width="1.140625" style="6" customWidth="1"/>
    <col min="2536" max="2536" width="36.28515625" style="6" customWidth="1"/>
    <col min="2537" max="2537" width="9" style="6" customWidth="1"/>
    <col min="2538" max="2538" width="0" style="6" hidden="1" customWidth="1"/>
    <col min="2539" max="2539" width="19.85546875" style="6" customWidth="1"/>
    <col min="2540" max="2540" width="7.85546875" style="6" customWidth="1"/>
    <col min="2541" max="2541" width="5.85546875" style="6" customWidth="1"/>
    <col min="2542" max="2542" width="7.140625" style="6" customWidth="1"/>
    <col min="2543" max="2543" width="8" style="6" customWidth="1"/>
    <col min="2544" max="2544" width="9.140625" style="6"/>
    <col min="2545" max="2545" width="6.140625" style="6" customWidth="1"/>
    <col min="2546" max="2548" width="8.140625" style="6" customWidth="1"/>
    <col min="2549" max="2549" width="9.140625" style="6"/>
    <col min="2550" max="2553" width="10.5703125" style="6" customWidth="1"/>
    <col min="2554" max="2557" width="10.85546875" style="6" customWidth="1"/>
    <col min="2558" max="2789" width="9.140625" style="6"/>
    <col min="2790" max="2791" width="1.140625" style="6" customWidth="1"/>
    <col min="2792" max="2792" width="36.28515625" style="6" customWidth="1"/>
    <col min="2793" max="2793" width="9" style="6" customWidth="1"/>
    <col min="2794" max="2794" width="0" style="6" hidden="1" customWidth="1"/>
    <col min="2795" max="2795" width="19.85546875" style="6" customWidth="1"/>
    <col min="2796" max="2796" width="7.85546875" style="6" customWidth="1"/>
    <col min="2797" max="2797" width="5.85546875" style="6" customWidth="1"/>
    <col min="2798" max="2798" width="7.140625" style="6" customWidth="1"/>
    <col min="2799" max="2799" width="8" style="6" customWidth="1"/>
    <col min="2800" max="2800" width="9.140625" style="6"/>
    <col min="2801" max="2801" width="6.140625" style="6" customWidth="1"/>
    <col min="2802" max="2804" width="8.140625" style="6" customWidth="1"/>
    <col min="2805" max="2805" width="9.140625" style="6"/>
    <col min="2806" max="2809" width="10.5703125" style="6" customWidth="1"/>
    <col min="2810" max="2813" width="10.85546875" style="6" customWidth="1"/>
    <col min="2814" max="3045" width="9.140625" style="6"/>
    <col min="3046" max="3047" width="1.140625" style="6" customWidth="1"/>
    <col min="3048" max="3048" width="36.28515625" style="6" customWidth="1"/>
    <col min="3049" max="3049" width="9" style="6" customWidth="1"/>
    <col min="3050" max="3050" width="0" style="6" hidden="1" customWidth="1"/>
    <col min="3051" max="3051" width="19.85546875" style="6" customWidth="1"/>
    <col min="3052" max="3052" width="7.85546875" style="6" customWidth="1"/>
    <col min="3053" max="3053" width="5.85546875" style="6" customWidth="1"/>
    <col min="3054" max="3054" width="7.140625" style="6" customWidth="1"/>
    <col min="3055" max="3055" width="8" style="6" customWidth="1"/>
    <col min="3056" max="3056" width="9.140625" style="6"/>
    <col min="3057" max="3057" width="6.140625" style="6" customWidth="1"/>
    <col min="3058" max="3060" width="8.140625" style="6" customWidth="1"/>
    <col min="3061" max="3061" width="9.140625" style="6"/>
    <col min="3062" max="3065" width="10.5703125" style="6" customWidth="1"/>
    <col min="3066" max="3069" width="10.85546875" style="6" customWidth="1"/>
    <col min="3070" max="3301" width="9.140625" style="6"/>
    <col min="3302" max="3303" width="1.140625" style="6" customWidth="1"/>
    <col min="3304" max="3304" width="36.28515625" style="6" customWidth="1"/>
    <col min="3305" max="3305" width="9" style="6" customWidth="1"/>
    <col min="3306" max="3306" width="0" style="6" hidden="1" customWidth="1"/>
    <col min="3307" max="3307" width="19.85546875" style="6" customWidth="1"/>
    <col min="3308" max="3308" width="7.85546875" style="6" customWidth="1"/>
    <col min="3309" max="3309" width="5.85546875" style="6" customWidth="1"/>
    <col min="3310" max="3310" width="7.140625" style="6" customWidth="1"/>
    <col min="3311" max="3311" width="8" style="6" customWidth="1"/>
    <col min="3312" max="3312" width="9.140625" style="6"/>
    <col min="3313" max="3313" width="6.140625" style="6" customWidth="1"/>
    <col min="3314" max="3316" width="8.140625" style="6" customWidth="1"/>
    <col min="3317" max="3317" width="9.140625" style="6"/>
    <col min="3318" max="3321" width="10.5703125" style="6" customWidth="1"/>
    <col min="3322" max="3325" width="10.85546875" style="6" customWidth="1"/>
    <col min="3326" max="3557" width="9.140625" style="6"/>
    <col min="3558" max="3559" width="1.140625" style="6" customWidth="1"/>
    <col min="3560" max="3560" width="36.28515625" style="6" customWidth="1"/>
    <col min="3561" max="3561" width="9" style="6" customWidth="1"/>
    <col min="3562" max="3562" width="0" style="6" hidden="1" customWidth="1"/>
    <col min="3563" max="3563" width="19.85546875" style="6" customWidth="1"/>
    <col min="3564" max="3564" width="7.85546875" style="6" customWidth="1"/>
    <col min="3565" max="3565" width="5.85546875" style="6" customWidth="1"/>
    <col min="3566" max="3566" width="7.140625" style="6" customWidth="1"/>
    <col min="3567" max="3567" width="8" style="6" customWidth="1"/>
    <col min="3568" max="3568" width="9.140625" style="6"/>
    <col min="3569" max="3569" width="6.140625" style="6" customWidth="1"/>
    <col min="3570" max="3572" width="8.140625" style="6" customWidth="1"/>
    <col min="3573" max="3573" width="9.140625" style="6"/>
    <col min="3574" max="3577" width="10.5703125" style="6" customWidth="1"/>
    <col min="3578" max="3581" width="10.85546875" style="6" customWidth="1"/>
    <col min="3582" max="3813" width="9.140625" style="6"/>
    <col min="3814" max="3815" width="1.140625" style="6" customWidth="1"/>
    <col min="3816" max="3816" width="36.28515625" style="6" customWidth="1"/>
    <col min="3817" max="3817" width="9" style="6" customWidth="1"/>
    <col min="3818" max="3818" width="0" style="6" hidden="1" customWidth="1"/>
    <col min="3819" max="3819" width="19.85546875" style="6" customWidth="1"/>
    <col min="3820" max="3820" width="7.85546875" style="6" customWidth="1"/>
    <col min="3821" max="3821" width="5.85546875" style="6" customWidth="1"/>
    <col min="3822" max="3822" width="7.140625" style="6" customWidth="1"/>
    <col min="3823" max="3823" width="8" style="6" customWidth="1"/>
    <col min="3824" max="3824" width="9.140625" style="6"/>
    <col min="3825" max="3825" width="6.140625" style="6" customWidth="1"/>
    <col min="3826" max="3828" width="8.140625" style="6" customWidth="1"/>
    <col min="3829" max="3829" width="9.140625" style="6"/>
    <col min="3830" max="3833" width="10.5703125" style="6" customWidth="1"/>
    <col min="3834" max="3837" width="10.85546875" style="6" customWidth="1"/>
    <col min="3838" max="4069" width="9.140625" style="6"/>
    <col min="4070" max="4071" width="1.140625" style="6" customWidth="1"/>
    <col min="4072" max="4072" width="36.28515625" style="6" customWidth="1"/>
    <col min="4073" max="4073" width="9" style="6" customWidth="1"/>
    <col min="4074" max="4074" width="0" style="6" hidden="1" customWidth="1"/>
    <col min="4075" max="4075" width="19.85546875" style="6" customWidth="1"/>
    <col min="4076" max="4076" width="7.85546875" style="6" customWidth="1"/>
    <col min="4077" max="4077" width="5.85546875" style="6" customWidth="1"/>
    <col min="4078" max="4078" width="7.140625" style="6" customWidth="1"/>
    <col min="4079" max="4079" width="8" style="6" customWidth="1"/>
    <col min="4080" max="4080" width="9.140625" style="6"/>
    <col min="4081" max="4081" width="6.140625" style="6" customWidth="1"/>
    <col min="4082" max="4084" width="8.140625" style="6" customWidth="1"/>
    <col min="4085" max="4085" width="9.140625" style="6"/>
    <col min="4086" max="4089" width="10.5703125" style="6" customWidth="1"/>
    <col min="4090" max="4093" width="10.85546875" style="6" customWidth="1"/>
    <col min="4094" max="4325" width="9.140625" style="6"/>
    <col min="4326" max="4327" width="1.140625" style="6" customWidth="1"/>
    <col min="4328" max="4328" width="36.28515625" style="6" customWidth="1"/>
    <col min="4329" max="4329" width="9" style="6" customWidth="1"/>
    <col min="4330" max="4330" width="0" style="6" hidden="1" customWidth="1"/>
    <col min="4331" max="4331" width="19.85546875" style="6" customWidth="1"/>
    <col min="4332" max="4332" width="7.85546875" style="6" customWidth="1"/>
    <col min="4333" max="4333" width="5.85546875" style="6" customWidth="1"/>
    <col min="4334" max="4334" width="7.140625" style="6" customWidth="1"/>
    <col min="4335" max="4335" width="8" style="6" customWidth="1"/>
    <col min="4336" max="4336" width="9.140625" style="6"/>
    <col min="4337" max="4337" width="6.140625" style="6" customWidth="1"/>
    <col min="4338" max="4340" width="8.140625" style="6" customWidth="1"/>
    <col min="4341" max="4341" width="9.140625" style="6"/>
    <col min="4342" max="4345" width="10.5703125" style="6" customWidth="1"/>
    <col min="4346" max="4349" width="10.85546875" style="6" customWidth="1"/>
    <col min="4350" max="4581" width="9.140625" style="6"/>
    <col min="4582" max="4583" width="1.140625" style="6" customWidth="1"/>
    <col min="4584" max="4584" width="36.28515625" style="6" customWidth="1"/>
    <col min="4585" max="4585" width="9" style="6" customWidth="1"/>
    <col min="4586" max="4586" width="0" style="6" hidden="1" customWidth="1"/>
    <col min="4587" max="4587" width="19.85546875" style="6" customWidth="1"/>
    <col min="4588" max="4588" width="7.85546875" style="6" customWidth="1"/>
    <col min="4589" max="4589" width="5.85546875" style="6" customWidth="1"/>
    <col min="4590" max="4590" width="7.140625" style="6" customWidth="1"/>
    <col min="4591" max="4591" width="8" style="6" customWidth="1"/>
    <col min="4592" max="4592" width="9.140625" style="6"/>
    <col min="4593" max="4593" width="6.140625" style="6" customWidth="1"/>
    <col min="4594" max="4596" width="8.140625" style="6" customWidth="1"/>
    <col min="4597" max="4597" width="9.140625" style="6"/>
    <col min="4598" max="4601" width="10.5703125" style="6" customWidth="1"/>
    <col min="4602" max="4605" width="10.85546875" style="6" customWidth="1"/>
    <col min="4606" max="4837" width="9.140625" style="6"/>
    <col min="4838" max="4839" width="1.140625" style="6" customWidth="1"/>
    <col min="4840" max="4840" width="36.28515625" style="6" customWidth="1"/>
    <col min="4841" max="4841" width="9" style="6" customWidth="1"/>
    <col min="4842" max="4842" width="0" style="6" hidden="1" customWidth="1"/>
    <col min="4843" max="4843" width="19.85546875" style="6" customWidth="1"/>
    <col min="4844" max="4844" width="7.85546875" style="6" customWidth="1"/>
    <col min="4845" max="4845" width="5.85546875" style="6" customWidth="1"/>
    <col min="4846" max="4846" width="7.140625" style="6" customWidth="1"/>
    <col min="4847" max="4847" width="8" style="6" customWidth="1"/>
    <col min="4848" max="4848" width="9.140625" style="6"/>
    <col min="4849" max="4849" width="6.140625" style="6" customWidth="1"/>
    <col min="4850" max="4852" width="8.140625" style="6" customWidth="1"/>
    <col min="4853" max="4853" width="9.140625" style="6"/>
    <col min="4854" max="4857" width="10.5703125" style="6" customWidth="1"/>
    <col min="4858" max="4861" width="10.85546875" style="6" customWidth="1"/>
    <col min="4862" max="5093" width="9.140625" style="6"/>
    <col min="5094" max="5095" width="1.140625" style="6" customWidth="1"/>
    <col min="5096" max="5096" width="36.28515625" style="6" customWidth="1"/>
    <col min="5097" max="5097" width="9" style="6" customWidth="1"/>
    <col min="5098" max="5098" width="0" style="6" hidden="1" customWidth="1"/>
    <col min="5099" max="5099" width="19.85546875" style="6" customWidth="1"/>
    <col min="5100" max="5100" width="7.85546875" style="6" customWidth="1"/>
    <col min="5101" max="5101" width="5.85546875" style="6" customWidth="1"/>
    <col min="5102" max="5102" width="7.140625" style="6" customWidth="1"/>
    <col min="5103" max="5103" width="8" style="6" customWidth="1"/>
    <col min="5104" max="5104" width="9.140625" style="6"/>
    <col min="5105" max="5105" width="6.140625" style="6" customWidth="1"/>
    <col min="5106" max="5108" width="8.140625" style="6" customWidth="1"/>
    <col min="5109" max="5109" width="9.140625" style="6"/>
    <col min="5110" max="5113" width="10.5703125" style="6" customWidth="1"/>
    <col min="5114" max="5117" width="10.85546875" style="6" customWidth="1"/>
    <col min="5118" max="5349" width="9.140625" style="6"/>
    <col min="5350" max="5351" width="1.140625" style="6" customWidth="1"/>
    <col min="5352" max="5352" width="36.28515625" style="6" customWidth="1"/>
    <col min="5353" max="5353" width="9" style="6" customWidth="1"/>
    <col min="5354" max="5354" width="0" style="6" hidden="1" customWidth="1"/>
    <col min="5355" max="5355" width="19.85546875" style="6" customWidth="1"/>
    <col min="5356" max="5356" width="7.85546875" style="6" customWidth="1"/>
    <col min="5357" max="5357" width="5.85546875" style="6" customWidth="1"/>
    <col min="5358" max="5358" width="7.140625" style="6" customWidth="1"/>
    <col min="5359" max="5359" width="8" style="6" customWidth="1"/>
    <col min="5360" max="5360" width="9.140625" style="6"/>
    <col min="5361" max="5361" width="6.140625" style="6" customWidth="1"/>
    <col min="5362" max="5364" width="8.140625" style="6" customWidth="1"/>
    <col min="5365" max="5365" width="9.140625" style="6"/>
    <col min="5366" max="5369" width="10.5703125" style="6" customWidth="1"/>
    <col min="5370" max="5373" width="10.85546875" style="6" customWidth="1"/>
    <col min="5374" max="5605" width="9.140625" style="6"/>
    <col min="5606" max="5607" width="1.140625" style="6" customWidth="1"/>
    <col min="5608" max="5608" width="36.28515625" style="6" customWidth="1"/>
    <col min="5609" max="5609" width="9" style="6" customWidth="1"/>
    <col min="5610" max="5610" width="0" style="6" hidden="1" customWidth="1"/>
    <col min="5611" max="5611" width="19.85546875" style="6" customWidth="1"/>
    <col min="5612" max="5612" width="7.85546875" style="6" customWidth="1"/>
    <col min="5613" max="5613" width="5.85546875" style="6" customWidth="1"/>
    <col min="5614" max="5614" width="7.140625" style="6" customWidth="1"/>
    <col min="5615" max="5615" width="8" style="6" customWidth="1"/>
    <col min="5616" max="5616" width="9.140625" style="6"/>
    <col min="5617" max="5617" width="6.140625" style="6" customWidth="1"/>
    <col min="5618" max="5620" width="8.140625" style="6" customWidth="1"/>
    <col min="5621" max="5621" width="9.140625" style="6"/>
    <col min="5622" max="5625" width="10.5703125" style="6" customWidth="1"/>
    <col min="5626" max="5629" width="10.85546875" style="6" customWidth="1"/>
    <col min="5630" max="5861" width="9.140625" style="6"/>
    <col min="5862" max="5863" width="1.140625" style="6" customWidth="1"/>
    <col min="5864" max="5864" width="36.28515625" style="6" customWidth="1"/>
    <col min="5865" max="5865" width="9" style="6" customWidth="1"/>
    <col min="5866" max="5866" width="0" style="6" hidden="1" customWidth="1"/>
    <col min="5867" max="5867" width="19.85546875" style="6" customWidth="1"/>
    <col min="5868" max="5868" width="7.85546875" style="6" customWidth="1"/>
    <col min="5869" max="5869" width="5.85546875" style="6" customWidth="1"/>
    <col min="5870" max="5870" width="7.140625" style="6" customWidth="1"/>
    <col min="5871" max="5871" width="8" style="6" customWidth="1"/>
    <col min="5872" max="5872" width="9.140625" style="6"/>
    <col min="5873" max="5873" width="6.140625" style="6" customWidth="1"/>
    <col min="5874" max="5876" width="8.140625" style="6" customWidth="1"/>
    <col min="5877" max="5877" width="9.140625" style="6"/>
    <col min="5878" max="5881" width="10.5703125" style="6" customWidth="1"/>
    <col min="5882" max="5885" width="10.85546875" style="6" customWidth="1"/>
    <col min="5886" max="6117" width="9.140625" style="6"/>
    <col min="6118" max="6119" width="1.140625" style="6" customWidth="1"/>
    <col min="6120" max="6120" width="36.28515625" style="6" customWidth="1"/>
    <col min="6121" max="6121" width="9" style="6" customWidth="1"/>
    <col min="6122" max="6122" width="0" style="6" hidden="1" customWidth="1"/>
    <col min="6123" max="6123" width="19.85546875" style="6" customWidth="1"/>
    <col min="6124" max="6124" width="7.85546875" style="6" customWidth="1"/>
    <col min="6125" max="6125" width="5.85546875" style="6" customWidth="1"/>
    <col min="6126" max="6126" width="7.140625" style="6" customWidth="1"/>
    <col min="6127" max="6127" width="8" style="6" customWidth="1"/>
    <col min="6128" max="6128" width="9.140625" style="6"/>
    <col min="6129" max="6129" width="6.140625" style="6" customWidth="1"/>
    <col min="6130" max="6132" width="8.140625" style="6" customWidth="1"/>
    <col min="6133" max="6133" width="9.140625" style="6"/>
    <col min="6134" max="6137" width="10.5703125" style="6" customWidth="1"/>
    <col min="6138" max="6141" width="10.85546875" style="6" customWidth="1"/>
    <col min="6142" max="6373" width="9.140625" style="6"/>
    <col min="6374" max="6375" width="1.140625" style="6" customWidth="1"/>
    <col min="6376" max="6376" width="36.28515625" style="6" customWidth="1"/>
    <col min="6377" max="6377" width="9" style="6" customWidth="1"/>
    <col min="6378" max="6378" width="0" style="6" hidden="1" customWidth="1"/>
    <col min="6379" max="6379" width="19.85546875" style="6" customWidth="1"/>
    <col min="6380" max="6380" width="7.85546875" style="6" customWidth="1"/>
    <col min="6381" max="6381" width="5.85546875" style="6" customWidth="1"/>
    <col min="6382" max="6382" width="7.140625" style="6" customWidth="1"/>
    <col min="6383" max="6383" width="8" style="6" customWidth="1"/>
    <col min="6384" max="6384" width="9.140625" style="6"/>
    <col min="6385" max="6385" width="6.140625" style="6" customWidth="1"/>
    <col min="6386" max="6388" width="8.140625" style="6" customWidth="1"/>
    <col min="6389" max="6389" width="9.140625" style="6"/>
    <col min="6390" max="6393" width="10.5703125" style="6" customWidth="1"/>
    <col min="6394" max="6397" width="10.85546875" style="6" customWidth="1"/>
    <col min="6398" max="6629" width="9.140625" style="6"/>
    <col min="6630" max="6631" width="1.140625" style="6" customWidth="1"/>
    <col min="6632" max="6632" width="36.28515625" style="6" customWidth="1"/>
    <col min="6633" max="6633" width="9" style="6" customWidth="1"/>
    <col min="6634" max="6634" width="0" style="6" hidden="1" customWidth="1"/>
    <col min="6635" max="6635" width="19.85546875" style="6" customWidth="1"/>
    <col min="6636" max="6636" width="7.85546875" style="6" customWidth="1"/>
    <col min="6637" max="6637" width="5.85546875" style="6" customWidth="1"/>
    <col min="6638" max="6638" width="7.140625" style="6" customWidth="1"/>
    <col min="6639" max="6639" width="8" style="6" customWidth="1"/>
    <col min="6640" max="6640" width="9.140625" style="6"/>
    <col min="6641" max="6641" width="6.140625" style="6" customWidth="1"/>
    <col min="6642" max="6644" width="8.140625" style="6" customWidth="1"/>
    <col min="6645" max="6645" width="9.140625" style="6"/>
    <col min="6646" max="6649" width="10.5703125" style="6" customWidth="1"/>
    <col min="6650" max="6653" width="10.85546875" style="6" customWidth="1"/>
    <col min="6654" max="6885" width="9.140625" style="6"/>
    <col min="6886" max="6887" width="1.140625" style="6" customWidth="1"/>
    <col min="6888" max="6888" width="36.28515625" style="6" customWidth="1"/>
    <col min="6889" max="6889" width="9" style="6" customWidth="1"/>
    <col min="6890" max="6890" width="0" style="6" hidden="1" customWidth="1"/>
    <col min="6891" max="6891" width="19.85546875" style="6" customWidth="1"/>
    <col min="6892" max="6892" width="7.85546875" style="6" customWidth="1"/>
    <col min="6893" max="6893" width="5.85546875" style="6" customWidth="1"/>
    <col min="6894" max="6894" width="7.140625" style="6" customWidth="1"/>
    <col min="6895" max="6895" width="8" style="6" customWidth="1"/>
    <col min="6896" max="6896" width="9.140625" style="6"/>
    <col min="6897" max="6897" width="6.140625" style="6" customWidth="1"/>
    <col min="6898" max="6900" width="8.140625" style="6" customWidth="1"/>
    <col min="6901" max="6901" width="9.140625" style="6"/>
    <col min="6902" max="6905" width="10.5703125" style="6" customWidth="1"/>
    <col min="6906" max="6909" width="10.85546875" style="6" customWidth="1"/>
    <col min="6910" max="7141" width="9.140625" style="6"/>
    <col min="7142" max="7143" width="1.140625" style="6" customWidth="1"/>
    <col min="7144" max="7144" width="36.28515625" style="6" customWidth="1"/>
    <col min="7145" max="7145" width="9" style="6" customWidth="1"/>
    <col min="7146" max="7146" width="0" style="6" hidden="1" customWidth="1"/>
    <col min="7147" max="7147" width="19.85546875" style="6" customWidth="1"/>
    <col min="7148" max="7148" width="7.85546875" style="6" customWidth="1"/>
    <col min="7149" max="7149" width="5.85546875" style="6" customWidth="1"/>
    <col min="7150" max="7150" width="7.140625" style="6" customWidth="1"/>
    <col min="7151" max="7151" width="8" style="6" customWidth="1"/>
    <col min="7152" max="7152" width="9.140625" style="6"/>
    <col min="7153" max="7153" width="6.140625" style="6" customWidth="1"/>
    <col min="7154" max="7156" width="8.140625" style="6" customWidth="1"/>
    <col min="7157" max="7157" width="9.140625" style="6"/>
    <col min="7158" max="7161" width="10.5703125" style="6" customWidth="1"/>
    <col min="7162" max="7165" width="10.85546875" style="6" customWidth="1"/>
    <col min="7166" max="7397" width="9.140625" style="6"/>
    <col min="7398" max="7399" width="1.140625" style="6" customWidth="1"/>
    <col min="7400" max="7400" width="36.28515625" style="6" customWidth="1"/>
    <col min="7401" max="7401" width="9" style="6" customWidth="1"/>
    <col min="7402" max="7402" width="0" style="6" hidden="1" customWidth="1"/>
    <col min="7403" max="7403" width="19.85546875" style="6" customWidth="1"/>
    <col min="7404" max="7404" width="7.85546875" style="6" customWidth="1"/>
    <col min="7405" max="7405" width="5.85546875" style="6" customWidth="1"/>
    <col min="7406" max="7406" width="7.140625" style="6" customWidth="1"/>
    <col min="7407" max="7407" width="8" style="6" customWidth="1"/>
    <col min="7408" max="7408" width="9.140625" style="6"/>
    <col min="7409" max="7409" width="6.140625" style="6" customWidth="1"/>
    <col min="7410" max="7412" width="8.140625" style="6" customWidth="1"/>
    <col min="7413" max="7413" width="9.140625" style="6"/>
    <col min="7414" max="7417" width="10.5703125" style="6" customWidth="1"/>
    <col min="7418" max="7421" width="10.85546875" style="6" customWidth="1"/>
    <col min="7422" max="7653" width="9.140625" style="6"/>
    <col min="7654" max="7655" width="1.140625" style="6" customWidth="1"/>
    <col min="7656" max="7656" width="36.28515625" style="6" customWidth="1"/>
    <col min="7657" max="7657" width="9" style="6" customWidth="1"/>
    <col min="7658" max="7658" width="0" style="6" hidden="1" customWidth="1"/>
    <col min="7659" max="7659" width="19.85546875" style="6" customWidth="1"/>
    <col min="7660" max="7660" width="7.85546875" style="6" customWidth="1"/>
    <col min="7661" max="7661" width="5.85546875" style="6" customWidth="1"/>
    <col min="7662" max="7662" width="7.140625" style="6" customWidth="1"/>
    <col min="7663" max="7663" width="8" style="6" customWidth="1"/>
    <col min="7664" max="7664" width="9.140625" style="6"/>
    <col min="7665" max="7665" width="6.140625" style="6" customWidth="1"/>
    <col min="7666" max="7668" width="8.140625" style="6" customWidth="1"/>
    <col min="7669" max="7669" width="9.140625" style="6"/>
    <col min="7670" max="7673" width="10.5703125" style="6" customWidth="1"/>
    <col min="7674" max="7677" width="10.85546875" style="6" customWidth="1"/>
    <col min="7678" max="7909" width="9.140625" style="6"/>
    <col min="7910" max="7911" width="1.140625" style="6" customWidth="1"/>
    <col min="7912" max="7912" width="36.28515625" style="6" customWidth="1"/>
    <col min="7913" max="7913" width="9" style="6" customWidth="1"/>
    <col min="7914" max="7914" width="0" style="6" hidden="1" customWidth="1"/>
    <col min="7915" max="7915" width="19.85546875" style="6" customWidth="1"/>
    <col min="7916" max="7916" width="7.85546875" style="6" customWidth="1"/>
    <col min="7917" max="7917" width="5.85546875" style="6" customWidth="1"/>
    <col min="7918" max="7918" width="7.140625" style="6" customWidth="1"/>
    <col min="7919" max="7919" width="8" style="6" customWidth="1"/>
    <col min="7920" max="7920" width="9.140625" style="6"/>
    <col min="7921" max="7921" width="6.140625" style="6" customWidth="1"/>
    <col min="7922" max="7924" width="8.140625" style="6" customWidth="1"/>
    <col min="7925" max="7925" width="9.140625" style="6"/>
    <col min="7926" max="7929" width="10.5703125" style="6" customWidth="1"/>
    <col min="7930" max="7933" width="10.85546875" style="6" customWidth="1"/>
    <col min="7934" max="8165" width="9.140625" style="6"/>
    <col min="8166" max="8167" width="1.140625" style="6" customWidth="1"/>
    <col min="8168" max="8168" width="36.28515625" style="6" customWidth="1"/>
    <col min="8169" max="8169" width="9" style="6" customWidth="1"/>
    <col min="8170" max="8170" width="0" style="6" hidden="1" customWidth="1"/>
    <col min="8171" max="8171" width="19.85546875" style="6" customWidth="1"/>
    <col min="8172" max="8172" width="7.85546875" style="6" customWidth="1"/>
    <col min="8173" max="8173" width="5.85546875" style="6" customWidth="1"/>
    <col min="8174" max="8174" width="7.140625" style="6" customWidth="1"/>
    <col min="8175" max="8175" width="8" style="6" customWidth="1"/>
    <col min="8176" max="8176" width="9.140625" style="6"/>
    <col min="8177" max="8177" width="6.140625" style="6" customWidth="1"/>
    <col min="8178" max="8180" width="8.140625" style="6" customWidth="1"/>
    <col min="8181" max="8181" width="9.140625" style="6"/>
    <col min="8182" max="8185" width="10.5703125" style="6" customWidth="1"/>
    <col min="8186" max="8189" width="10.85546875" style="6" customWidth="1"/>
    <col min="8190" max="8421" width="9.140625" style="6"/>
    <col min="8422" max="8423" width="1.140625" style="6" customWidth="1"/>
    <col min="8424" max="8424" width="36.28515625" style="6" customWidth="1"/>
    <col min="8425" max="8425" width="9" style="6" customWidth="1"/>
    <col min="8426" max="8426" width="0" style="6" hidden="1" customWidth="1"/>
    <col min="8427" max="8427" width="19.85546875" style="6" customWidth="1"/>
    <col min="8428" max="8428" width="7.85546875" style="6" customWidth="1"/>
    <col min="8429" max="8429" width="5.85546875" style="6" customWidth="1"/>
    <col min="8430" max="8430" width="7.140625" style="6" customWidth="1"/>
    <col min="8431" max="8431" width="8" style="6" customWidth="1"/>
    <col min="8432" max="8432" width="9.140625" style="6"/>
    <col min="8433" max="8433" width="6.140625" style="6" customWidth="1"/>
    <col min="8434" max="8436" width="8.140625" style="6" customWidth="1"/>
    <col min="8437" max="8437" width="9.140625" style="6"/>
    <col min="8438" max="8441" width="10.5703125" style="6" customWidth="1"/>
    <col min="8442" max="8445" width="10.85546875" style="6" customWidth="1"/>
    <col min="8446" max="8677" width="9.140625" style="6"/>
    <col min="8678" max="8679" width="1.140625" style="6" customWidth="1"/>
    <col min="8680" max="8680" width="36.28515625" style="6" customWidth="1"/>
    <col min="8681" max="8681" width="9" style="6" customWidth="1"/>
    <col min="8682" max="8682" width="0" style="6" hidden="1" customWidth="1"/>
    <col min="8683" max="8683" width="19.85546875" style="6" customWidth="1"/>
    <col min="8684" max="8684" width="7.85546875" style="6" customWidth="1"/>
    <col min="8685" max="8685" width="5.85546875" style="6" customWidth="1"/>
    <col min="8686" max="8686" width="7.140625" style="6" customWidth="1"/>
    <col min="8687" max="8687" width="8" style="6" customWidth="1"/>
    <col min="8688" max="8688" width="9.140625" style="6"/>
    <col min="8689" max="8689" width="6.140625" style="6" customWidth="1"/>
    <col min="8690" max="8692" width="8.140625" style="6" customWidth="1"/>
    <col min="8693" max="8693" width="9.140625" style="6"/>
    <col min="8694" max="8697" width="10.5703125" style="6" customWidth="1"/>
    <col min="8698" max="8701" width="10.85546875" style="6" customWidth="1"/>
    <col min="8702" max="8933" width="9.140625" style="6"/>
    <col min="8934" max="8935" width="1.140625" style="6" customWidth="1"/>
    <col min="8936" max="8936" width="36.28515625" style="6" customWidth="1"/>
    <col min="8937" max="8937" width="9" style="6" customWidth="1"/>
    <col min="8938" max="8938" width="0" style="6" hidden="1" customWidth="1"/>
    <col min="8939" max="8939" width="19.85546875" style="6" customWidth="1"/>
    <col min="8940" max="8940" width="7.85546875" style="6" customWidth="1"/>
    <col min="8941" max="8941" width="5.85546875" style="6" customWidth="1"/>
    <col min="8942" max="8942" width="7.140625" style="6" customWidth="1"/>
    <col min="8943" max="8943" width="8" style="6" customWidth="1"/>
    <col min="8944" max="8944" width="9.140625" style="6"/>
    <col min="8945" max="8945" width="6.140625" style="6" customWidth="1"/>
    <col min="8946" max="8948" width="8.140625" style="6" customWidth="1"/>
    <col min="8949" max="8949" width="9.140625" style="6"/>
    <col min="8950" max="8953" width="10.5703125" style="6" customWidth="1"/>
    <col min="8954" max="8957" width="10.85546875" style="6" customWidth="1"/>
    <col min="8958" max="9189" width="9.140625" style="6"/>
    <col min="9190" max="9191" width="1.140625" style="6" customWidth="1"/>
    <col min="9192" max="9192" width="36.28515625" style="6" customWidth="1"/>
    <col min="9193" max="9193" width="9" style="6" customWidth="1"/>
    <col min="9194" max="9194" width="0" style="6" hidden="1" customWidth="1"/>
    <col min="9195" max="9195" width="19.85546875" style="6" customWidth="1"/>
    <col min="9196" max="9196" width="7.85546875" style="6" customWidth="1"/>
    <col min="9197" max="9197" width="5.85546875" style="6" customWidth="1"/>
    <col min="9198" max="9198" width="7.140625" style="6" customWidth="1"/>
    <col min="9199" max="9199" width="8" style="6" customWidth="1"/>
    <col min="9200" max="9200" width="9.140625" style="6"/>
    <col min="9201" max="9201" width="6.140625" style="6" customWidth="1"/>
    <col min="9202" max="9204" width="8.140625" style="6" customWidth="1"/>
    <col min="9205" max="9205" width="9.140625" style="6"/>
    <col min="9206" max="9209" width="10.5703125" style="6" customWidth="1"/>
    <col min="9210" max="9213" width="10.85546875" style="6" customWidth="1"/>
    <col min="9214" max="9445" width="9.140625" style="6"/>
    <col min="9446" max="9447" width="1.140625" style="6" customWidth="1"/>
    <col min="9448" max="9448" width="36.28515625" style="6" customWidth="1"/>
    <col min="9449" max="9449" width="9" style="6" customWidth="1"/>
    <col min="9450" max="9450" width="0" style="6" hidden="1" customWidth="1"/>
    <col min="9451" max="9451" width="19.85546875" style="6" customWidth="1"/>
    <col min="9452" max="9452" width="7.85546875" style="6" customWidth="1"/>
    <col min="9453" max="9453" width="5.85546875" style="6" customWidth="1"/>
    <col min="9454" max="9454" width="7.140625" style="6" customWidth="1"/>
    <col min="9455" max="9455" width="8" style="6" customWidth="1"/>
    <col min="9456" max="9456" width="9.140625" style="6"/>
    <col min="9457" max="9457" width="6.140625" style="6" customWidth="1"/>
    <col min="9458" max="9460" width="8.140625" style="6" customWidth="1"/>
    <col min="9461" max="9461" width="9.140625" style="6"/>
    <col min="9462" max="9465" width="10.5703125" style="6" customWidth="1"/>
    <col min="9466" max="9469" width="10.85546875" style="6" customWidth="1"/>
    <col min="9470" max="9701" width="9.140625" style="6"/>
    <col min="9702" max="9703" width="1.140625" style="6" customWidth="1"/>
    <col min="9704" max="9704" width="36.28515625" style="6" customWidth="1"/>
    <col min="9705" max="9705" width="9" style="6" customWidth="1"/>
    <col min="9706" max="9706" width="0" style="6" hidden="1" customWidth="1"/>
    <col min="9707" max="9707" width="19.85546875" style="6" customWidth="1"/>
    <col min="9708" max="9708" width="7.85546875" style="6" customWidth="1"/>
    <col min="9709" max="9709" width="5.85546875" style="6" customWidth="1"/>
    <col min="9710" max="9710" width="7.140625" style="6" customWidth="1"/>
    <col min="9711" max="9711" width="8" style="6" customWidth="1"/>
    <col min="9712" max="9712" width="9.140625" style="6"/>
    <col min="9713" max="9713" width="6.140625" style="6" customWidth="1"/>
    <col min="9714" max="9716" width="8.140625" style="6" customWidth="1"/>
    <col min="9717" max="9717" width="9.140625" style="6"/>
    <col min="9718" max="9721" width="10.5703125" style="6" customWidth="1"/>
    <col min="9722" max="9725" width="10.85546875" style="6" customWidth="1"/>
    <col min="9726" max="9957" width="9.140625" style="6"/>
    <col min="9958" max="9959" width="1.140625" style="6" customWidth="1"/>
    <col min="9960" max="9960" width="36.28515625" style="6" customWidth="1"/>
    <col min="9961" max="9961" width="9" style="6" customWidth="1"/>
    <col min="9962" max="9962" width="0" style="6" hidden="1" customWidth="1"/>
    <col min="9963" max="9963" width="19.85546875" style="6" customWidth="1"/>
    <col min="9964" max="9964" width="7.85546875" style="6" customWidth="1"/>
    <col min="9965" max="9965" width="5.85546875" style="6" customWidth="1"/>
    <col min="9966" max="9966" width="7.140625" style="6" customWidth="1"/>
    <col min="9967" max="9967" width="8" style="6" customWidth="1"/>
    <col min="9968" max="9968" width="9.140625" style="6"/>
    <col min="9969" max="9969" width="6.140625" style="6" customWidth="1"/>
    <col min="9970" max="9972" width="8.140625" style="6" customWidth="1"/>
    <col min="9973" max="9973" width="9.140625" style="6"/>
    <col min="9974" max="9977" width="10.5703125" style="6" customWidth="1"/>
    <col min="9978" max="9981" width="10.85546875" style="6" customWidth="1"/>
    <col min="9982" max="10213" width="9.140625" style="6"/>
    <col min="10214" max="10215" width="1.140625" style="6" customWidth="1"/>
    <col min="10216" max="10216" width="36.28515625" style="6" customWidth="1"/>
    <col min="10217" max="10217" width="9" style="6" customWidth="1"/>
    <col min="10218" max="10218" width="0" style="6" hidden="1" customWidth="1"/>
    <col min="10219" max="10219" width="19.85546875" style="6" customWidth="1"/>
    <col min="10220" max="10220" width="7.85546875" style="6" customWidth="1"/>
    <col min="10221" max="10221" width="5.85546875" style="6" customWidth="1"/>
    <col min="10222" max="10222" width="7.140625" style="6" customWidth="1"/>
    <col min="10223" max="10223" width="8" style="6" customWidth="1"/>
    <col min="10224" max="10224" width="9.140625" style="6"/>
    <col min="10225" max="10225" width="6.140625" style="6" customWidth="1"/>
    <col min="10226" max="10228" width="8.140625" style="6" customWidth="1"/>
    <col min="10229" max="10229" width="9.140625" style="6"/>
    <col min="10230" max="10233" width="10.5703125" style="6" customWidth="1"/>
    <col min="10234" max="10237" width="10.85546875" style="6" customWidth="1"/>
    <col min="10238" max="10469" width="9.140625" style="6"/>
    <col min="10470" max="10471" width="1.140625" style="6" customWidth="1"/>
    <col min="10472" max="10472" width="36.28515625" style="6" customWidth="1"/>
    <col min="10473" max="10473" width="9" style="6" customWidth="1"/>
    <col min="10474" max="10474" width="0" style="6" hidden="1" customWidth="1"/>
    <col min="10475" max="10475" width="19.85546875" style="6" customWidth="1"/>
    <col min="10476" max="10476" width="7.85546875" style="6" customWidth="1"/>
    <col min="10477" max="10477" width="5.85546875" style="6" customWidth="1"/>
    <col min="10478" max="10478" width="7.140625" style="6" customWidth="1"/>
    <col min="10479" max="10479" width="8" style="6" customWidth="1"/>
    <col min="10480" max="10480" width="9.140625" style="6"/>
    <col min="10481" max="10481" width="6.140625" style="6" customWidth="1"/>
    <col min="10482" max="10484" width="8.140625" style="6" customWidth="1"/>
    <col min="10485" max="10485" width="9.140625" style="6"/>
    <col min="10486" max="10489" width="10.5703125" style="6" customWidth="1"/>
    <col min="10490" max="10493" width="10.85546875" style="6" customWidth="1"/>
    <col min="10494" max="10725" width="9.140625" style="6"/>
    <col min="10726" max="10727" width="1.140625" style="6" customWidth="1"/>
    <col min="10728" max="10728" width="36.28515625" style="6" customWidth="1"/>
    <col min="10729" max="10729" width="9" style="6" customWidth="1"/>
    <col min="10730" max="10730" width="0" style="6" hidden="1" customWidth="1"/>
    <col min="10731" max="10731" width="19.85546875" style="6" customWidth="1"/>
    <col min="10732" max="10732" width="7.85546875" style="6" customWidth="1"/>
    <col min="10733" max="10733" width="5.85546875" style="6" customWidth="1"/>
    <col min="10734" max="10734" width="7.140625" style="6" customWidth="1"/>
    <col min="10735" max="10735" width="8" style="6" customWidth="1"/>
    <col min="10736" max="10736" width="9.140625" style="6"/>
    <col min="10737" max="10737" width="6.140625" style="6" customWidth="1"/>
    <col min="10738" max="10740" width="8.140625" style="6" customWidth="1"/>
    <col min="10741" max="10741" width="9.140625" style="6"/>
    <col min="10742" max="10745" width="10.5703125" style="6" customWidth="1"/>
    <col min="10746" max="10749" width="10.85546875" style="6" customWidth="1"/>
    <col min="10750" max="10981" width="9.140625" style="6"/>
    <col min="10982" max="10983" width="1.140625" style="6" customWidth="1"/>
    <col min="10984" max="10984" width="36.28515625" style="6" customWidth="1"/>
    <col min="10985" max="10985" width="9" style="6" customWidth="1"/>
    <col min="10986" max="10986" width="0" style="6" hidden="1" customWidth="1"/>
    <col min="10987" max="10987" width="19.85546875" style="6" customWidth="1"/>
    <col min="10988" max="10988" width="7.85546875" style="6" customWidth="1"/>
    <col min="10989" max="10989" width="5.85546875" style="6" customWidth="1"/>
    <col min="10990" max="10990" width="7.140625" style="6" customWidth="1"/>
    <col min="10991" max="10991" width="8" style="6" customWidth="1"/>
    <col min="10992" max="10992" width="9.140625" style="6"/>
    <col min="10993" max="10993" width="6.140625" style="6" customWidth="1"/>
    <col min="10994" max="10996" width="8.140625" style="6" customWidth="1"/>
    <col min="10997" max="10997" width="9.140625" style="6"/>
    <col min="10998" max="11001" width="10.5703125" style="6" customWidth="1"/>
    <col min="11002" max="11005" width="10.85546875" style="6" customWidth="1"/>
    <col min="11006" max="11237" width="9.140625" style="6"/>
    <col min="11238" max="11239" width="1.140625" style="6" customWidth="1"/>
    <col min="11240" max="11240" width="36.28515625" style="6" customWidth="1"/>
    <col min="11241" max="11241" width="9" style="6" customWidth="1"/>
    <col min="11242" max="11242" width="0" style="6" hidden="1" customWidth="1"/>
    <col min="11243" max="11243" width="19.85546875" style="6" customWidth="1"/>
    <col min="11244" max="11244" width="7.85546875" style="6" customWidth="1"/>
    <col min="11245" max="11245" width="5.85546875" style="6" customWidth="1"/>
    <col min="11246" max="11246" width="7.140625" style="6" customWidth="1"/>
    <col min="11247" max="11247" width="8" style="6" customWidth="1"/>
    <col min="11248" max="11248" width="9.140625" style="6"/>
    <col min="11249" max="11249" width="6.140625" style="6" customWidth="1"/>
    <col min="11250" max="11252" width="8.140625" style="6" customWidth="1"/>
    <col min="11253" max="11253" width="9.140625" style="6"/>
    <col min="11254" max="11257" width="10.5703125" style="6" customWidth="1"/>
    <col min="11258" max="11261" width="10.85546875" style="6" customWidth="1"/>
    <col min="11262" max="11493" width="9.140625" style="6"/>
    <col min="11494" max="11495" width="1.140625" style="6" customWidth="1"/>
    <col min="11496" max="11496" width="36.28515625" style="6" customWidth="1"/>
    <col min="11497" max="11497" width="9" style="6" customWidth="1"/>
    <col min="11498" max="11498" width="0" style="6" hidden="1" customWidth="1"/>
    <col min="11499" max="11499" width="19.85546875" style="6" customWidth="1"/>
    <col min="11500" max="11500" width="7.85546875" style="6" customWidth="1"/>
    <col min="11501" max="11501" width="5.85546875" style="6" customWidth="1"/>
    <col min="11502" max="11502" width="7.140625" style="6" customWidth="1"/>
    <col min="11503" max="11503" width="8" style="6" customWidth="1"/>
    <col min="11504" max="11504" width="9.140625" style="6"/>
    <col min="11505" max="11505" width="6.140625" style="6" customWidth="1"/>
    <col min="11506" max="11508" width="8.140625" style="6" customWidth="1"/>
    <col min="11509" max="11509" width="9.140625" style="6"/>
    <col min="11510" max="11513" width="10.5703125" style="6" customWidth="1"/>
    <col min="11514" max="11517" width="10.85546875" style="6" customWidth="1"/>
    <col min="11518" max="11749" width="9.140625" style="6"/>
    <col min="11750" max="11751" width="1.140625" style="6" customWidth="1"/>
    <col min="11752" max="11752" width="36.28515625" style="6" customWidth="1"/>
    <col min="11753" max="11753" width="9" style="6" customWidth="1"/>
    <col min="11754" max="11754" width="0" style="6" hidden="1" customWidth="1"/>
    <col min="11755" max="11755" width="19.85546875" style="6" customWidth="1"/>
    <col min="11756" max="11756" width="7.85546875" style="6" customWidth="1"/>
    <col min="11757" max="11757" width="5.85546875" style="6" customWidth="1"/>
    <col min="11758" max="11758" width="7.140625" style="6" customWidth="1"/>
    <col min="11759" max="11759" width="8" style="6" customWidth="1"/>
    <col min="11760" max="11760" width="9.140625" style="6"/>
    <col min="11761" max="11761" width="6.140625" style="6" customWidth="1"/>
    <col min="11762" max="11764" width="8.140625" style="6" customWidth="1"/>
    <col min="11765" max="11765" width="9.140625" style="6"/>
    <col min="11766" max="11769" width="10.5703125" style="6" customWidth="1"/>
    <col min="11770" max="11773" width="10.85546875" style="6" customWidth="1"/>
    <col min="11774" max="12005" width="9.140625" style="6"/>
    <col min="12006" max="12007" width="1.140625" style="6" customWidth="1"/>
    <col min="12008" max="12008" width="36.28515625" style="6" customWidth="1"/>
    <col min="12009" max="12009" width="9" style="6" customWidth="1"/>
    <col min="12010" max="12010" width="0" style="6" hidden="1" customWidth="1"/>
    <col min="12011" max="12011" width="19.85546875" style="6" customWidth="1"/>
    <col min="12012" max="12012" width="7.85546875" style="6" customWidth="1"/>
    <col min="12013" max="12013" width="5.85546875" style="6" customWidth="1"/>
    <col min="12014" max="12014" width="7.140625" style="6" customWidth="1"/>
    <col min="12015" max="12015" width="8" style="6" customWidth="1"/>
    <col min="12016" max="12016" width="9.140625" style="6"/>
    <col min="12017" max="12017" width="6.140625" style="6" customWidth="1"/>
    <col min="12018" max="12020" width="8.140625" style="6" customWidth="1"/>
    <col min="12021" max="12021" width="9.140625" style="6"/>
    <col min="12022" max="12025" width="10.5703125" style="6" customWidth="1"/>
    <col min="12026" max="12029" width="10.85546875" style="6" customWidth="1"/>
    <col min="12030" max="12261" width="9.140625" style="6"/>
    <col min="12262" max="12263" width="1.140625" style="6" customWidth="1"/>
    <col min="12264" max="12264" width="36.28515625" style="6" customWidth="1"/>
    <col min="12265" max="12265" width="9" style="6" customWidth="1"/>
    <col min="12266" max="12266" width="0" style="6" hidden="1" customWidth="1"/>
    <col min="12267" max="12267" width="19.85546875" style="6" customWidth="1"/>
    <col min="12268" max="12268" width="7.85546875" style="6" customWidth="1"/>
    <col min="12269" max="12269" width="5.85546875" style="6" customWidth="1"/>
    <col min="12270" max="12270" width="7.140625" style="6" customWidth="1"/>
    <col min="12271" max="12271" width="8" style="6" customWidth="1"/>
    <col min="12272" max="12272" width="9.140625" style="6"/>
    <col min="12273" max="12273" width="6.140625" style="6" customWidth="1"/>
    <col min="12274" max="12276" width="8.140625" style="6" customWidth="1"/>
    <col min="12277" max="12277" width="9.140625" style="6"/>
    <col min="12278" max="12281" width="10.5703125" style="6" customWidth="1"/>
    <col min="12282" max="12285" width="10.85546875" style="6" customWidth="1"/>
    <col min="12286" max="12517" width="9.140625" style="6"/>
    <col min="12518" max="12519" width="1.140625" style="6" customWidth="1"/>
    <col min="12520" max="12520" width="36.28515625" style="6" customWidth="1"/>
    <col min="12521" max="12521" width="9" style="6" customWidth="1"/>
    <col min="12522" max="12522" width="0" style="6" hidden="1" customWidth="1"/>
    <col min="12523" max="12523" width="19.85546875" style="6" customWidth="1"/>
    <col min="12524" max="12524" width="7.85546875" style="6" customWidth="1"/>
    <col min="12525" max="12525" width="5.85546875" style="6" customWidth="1"/>
    <col min="12526" max="12526" width="7.140625" style="6" customWidth="1"/>
    <col min="12527" max="12527" width="8" style="6" customWidth="1"/>
    <col min="12528" max="12528" width="9.140625" style="6"/>
    <col min="12529" max="12529" width="6.140625" style="6" customWidth="1"/>
    <col min="12530" max="12532" width="8.140625" style="6" customWidth="1"/>
    <col min="12533" max="12533" width="9.140625" style="6"/>
    <col min="12534" max="12537" width="10.5703125" style="6" customWidth="1"/>
    <col min="12538" max="12541" width="10.85546875" style="6" customWidth="1"/>
    <col min="12542" max="12773" width="9.140625" style="6"/>
    <col min="12774" max="12775" width="1.140625" style="6" customWidth="1"/>
    <col min="12776" max="12776" width="36.28515625" style="6" customWidth="1"/>
    <col min="12777" max="12777" width="9" style="6" customWidth="1"/>
    <col min="12778" max="12778" width="0" style="6" hidden="1" customWidth="1"/>
    <col min="12779" max="12779" width="19.85546875" style="6" customWidth="1"/>
    <col min="12780" max="12780" width="7.85546875" style="6" customWidth="1"/>
    <col min="12781" max="12781" width="5.85546875" style="6" customWidth="1"/>
    <col min="12782" max="12782" width="7.140625" style="6" customWidth="1"/>
    <col min="12783" max="12783" width="8" style="6" customWidth="1"/>
    <col min="12784" max="12784" width="9.140625" style="6"/>
    <col min="12785" max="12785" width="6.140625" style="6" customWidth="1"/>
    <col min="12786" max="12788" width="8.140625" style="6" customWidth="1"/>
    <col min="12789" max="12789" width="9.140625" style="6"/>
    <col min="12790" max="12793" width="10.5703125" style="6" customWidth="1"/>
    <col min="12794" max="12797" width="10.85546875" style="6" customWidth="1"/>
    <col min="12798" max="13029" width="9.140625" style="6"/>
    <col min="13030" max="13031" width="1.140625" style="6" customWidth="1"/>
    <col min="13032" max="13032" width="36.28515625" style="6" customWidth="1"/>
    <col min="13033" max="13033" width="9" style="6" customWidth="1"/>
    <col min="13034" max="13034" width="0" style="6" hidden="1" customWidth="1"/>
    <col min="13035" max="13035" width="19.85546875" style="6" customWidth="1"/>
    <col min="13036" max="13036" width="7.85546875" style="6" customWidth="1"/>
    <col min="13037" max="13037" width="5.85546875" style="6" customWidth="1"/>
    <col min="13038" max="13038" width="7.140625" style="6" customWidth="1"/>
    <col min="13039" max="13039" width="8" style="6" customWidth="1"/>
    <col min="13040" max="13040" width="9.140625" style="6"/>
    <col min="13041" max="13041" width="6.140625" style="6" customWidth="1"/>
    <col min="13042" max="13044" width="8.140625" style="6" customWidth="1"/>
    <col min="13045" max="13045" width="9.140625" style="6"/>
    <col min="13046" max="13049" width="10.5703125" style="6" customWidth="1"/>
    <col min="13050" max="13053" width="10.85546875" style="6" customWidth="1"/>
    <col min="13054" max="13285" width="9.140625" style="6"/>
    <col min="13286" max="13287" width="1.140625" style="6" customWidth="1"/>
    <col min="13288" max="13288" width="36.28515625" style="6" customWidth="1"/>
    <col min="13289" max="13289" width="9" style="6" customWidth="1"/>
    <col min="13290" max="13290" width="0" style="6" hidden="1" customWidth="1"/>
    <col min="13291" max="13291" width="19.85546875" style="6" customWidth="1"/>
    <col min="13292" max="13292" width="7.85546875" style="6" customWidth="1"/>
    <col min="13293" max="13293" width="5.85546875" style="6" customWidth="1"/>
    <col min="13294" max="13294" width="7.140625" style="6" customWidth="1"/>
    <col min="13295" max="13295" width="8" style="6" customWidth="1"/>
    <col min="13296" max="13296" width="9.140625" style="6"/>
    <col min="13297" max="13297" width="6.140625" style="6" customWidth="1"/>
    <col min="13298" max="13300" width="8.140625" style="6" customWidth="1"/>
    <col min="13301" max="13301" width="9.140625" style="6"/>
    <col min="13302" max="13305" width="10.5703125" style="6" customWidth="1"/>
    <col min="13306" max="13309" width="10.85546875" style="6" customWidth="1"/>
    <col min="13310" max="13541" width="9.140625" style="6"/>
    <col min="13542" max="13543" width="1.140625" style="6" customWidth="1"/>
    <col min="13544" max="13544" width="36.28515625" style="6" customWidth="1"/>
    <col min="13545" max="13545" width="9" style="6" customWidth="1"/>
    <col min="13546" max="13546" width="0" style="6" hidden="1" customWidth="1"/>
    <col min="13547" max="13547" width="19.85546875" style="6" customWidth="1"/>
    <col min="13548" max="13548" width="7.85546875" style="6" customWidth="1"/>
    <col min="13549" max="13549" width="5.85546875" style="6" customWidth="1"/>
    <col min="13550" max="13550" width="7.140625" style="6" customWidth="1"/>
    <col min="13551" max="13551" width="8" style="6" customWidth="1"/>
    <col min="13552" max="13552" width="9.140625" style="6"/>
    <col min="13553" max="13553" width="6.140625" style="6" customWidth="1"/>
    <col min="13554" max="13556" width="8.140625" style="6" customWidth="1"/>
    <col min="13557" max="13557" width="9.140625" style="6"/>
    <col min="13558" max="13561" width="10.5703125" style="6" customWidth="1"/>
    <col min="13562" max="13565" width="10.85546875" style="6" customWidth="1"/>
    <col min="13566" max="13797" width="9.140625" style="6"/>
    <col min="13798" max="13799" width="1.140625" style="6" customWidth="1"/>
    <col min="13800" max="13800" width="36.28515625" style="6" customWidth="1"/>
    <col min="13801" max="13801" width="9" style="6" customWidth="1"/>
    <col min="13802" max="13802" width="0" style="6" hidden="1" customWidth="1"/>
    <col min="13803" max="13803" width="19.85546875" style="6" customWidth="1"/>
    <col min="13804" max="13804" width="7.85546875" style="6" customWidth="1"/>
    <col min="13805" max="13805" width="5.85546875" style="6" customWidth="1"/>
    <col min="13806" max="13806" width="7.140625" style="6" customWidth="1"/>
    <col min="13807" max="13807" width="8" style="6" customWidth="1"/>
    <col min="13808" max="13808" width="9.140625" style="6"/>
    <col min="13809" max="13809" width="6.140625" style="6" customWidth="1"/>
    <col min="13810" max="13812" width="8.140625" style="6" customWidth="1"/>
    <col min="13813" max="13813" width="9.140625" style="6"/>
    <col min="13814" max="13817" width="10.5703125" style="6" customWidth="1"/>
    <col min="13818" max="13821" width="10.85546875" style="6" customWidth="1"/>
    <col min="13822" max="14053" width="9.140625" style="6"/>
    <col min="14054" max="14055" width="1.140625" style="6" customWidth="1"/>
    <col min="14056" max="14056" width="36.28515625" style="6" customWidth="1"/>
    <col min="14057" max="14057" width="9" style="6" customWidth="1"/>
    <col min="14058" max="14058" width="0" style="6" hidden="1" customWidth="1"/>
    <col min="14059" max="14059" width="19.85546875" style="6" customWidth="1"/>
    <col min="14060" max="14060" width="7.85546875" style="6" customWidth="1"/>
    <col min="14061" max="14061" width="5.85546875" style="6" customWidth="1"/>
    <col min="14062" max="14062" width="7.140625" style="6" customWidth="1"/>
    <col min="14063" max="14063" width="8" style="6" customWidth="1"/>
    <col min="14064" max="14064" width="9.140625" style="6"/>
    <col min="14065" max="14065" width="6.140625" style="6" customWidth="1"/>
    <col min="14066" max="14068" width="8.140625" style="6" customWidth="1"/>
    <col min="14069" max="14069" width="9.140625" style="6"/>
    <col min="14070" max="14073" width="10.5703125" style="6" customWidth="1"/>
    <col min="14074" max="14077" width="10.85546875" style="6" customWidth="1"/>
    <col min="14078" max="14309" width="9.140625" style="6"/>
    <col min="14310" max="14311" width="1.140625" style="6" customWidth="1"/>
    <col min="14312" max="14312" width="36.28515625" style="6" customWidth="1"/>
    <col min="14313" max="14313" width="9" style="6" customWidth="1"/>
    <col min="14314" max="14314" width="0" style="6" hidden="1" customWidth="1"/>
    <col min="14315" max="14315" width="19.85546875" style="6" customWidth="1"/>
    <col min="14316" max="14316" width="7.85546875" style="6" customWidth="1"/>
    <col min="14317" max="14317" width="5.85546875" style="6" customWidth="1"/>
    <col min="14318" max="14318" width="7.140625" style="6" customWidth="1"/>
    <col min="14319" max="14319" width="8" style="6" customWidth="1"/>
    <col min="14320" max="14320" width="9.140625" style="6"/>
    <col min="14321" max="14321" width="6.140625" style="6" customWidth="1"/>
    <col min="14322" max="14324" width="8.140625" style="6" customWidth="1"/>
    <col min="14325" max="14325" width="9.140625" style="6"/>
    <col min="14326" max="14329" width="10.5703125" style="6" customWidth="1"/>
    <col min="14330" max="14333" width="10.85546875" style="6" customWidth="1"/>
    <col min="14334" max="14565" width="9.140625" style="6"/>
    <col min="14566" max="14567" width="1.140625" style="6" customWidth="1"/>
    <col min="14568" max="14568" width="36.28515625" style="6" customWidth="1"/>
    <col min="14569" max="14569" width="9" style="6" customWidth="1"/>
    <col min="14570" max="14570" width="0" style="6" hidden="1" customWidth="1"/>
    <col min="14571" max="14571" width="19.85546875" style="6" customWidth="1"/>
    <col min="14572" max="14572" width="7.85546875" style="6" customWidth="1"/>
    <col min="14573" max="14573" width="5.85546875" style="6" customWidth="1"/>
    <col min="14574" max="14574" width="7.140625" style="6" customWidth="1"/>
    <col min="14575" max="14575" width="8" style="6" customWidth="1"/>
    <col min="14576" max="14576" width="9.140625" style="6"/>
    <col min="14577" max="14577" width="6.140625" style="6" customWidth="1"/>
    <col min="14578" max="14580" width="8.140625" style="6" customWidth="1"/>
    <col min="14581" max="14581" width="9.140625" style="6"/>
    <col min="14582" max="14585" width="10.5703125" style="6" customWidth="1"/>
    <col min="14586" max="14589" width="10.85546875" style="6" customWidth="1"/>
    <col min="14590" max="14821" width="9.140625" style="6"/>
    <col min="14822" max="14823" width="1.140625" style="6" customWidth="1"/>
    <col min="14824" max="14824" width="36.28515625" style="6" customWidth="1"/>
    <col min="14825" max="14825" width="9" style="6" customWidth="1"/>
    <col min="14826" max="14826" width="0" style="6" hidden="1" customWidth="1"/>
    <col min="14827" max="14827" width="19.85546875" style="6" customWidth="1"/>
    <col min="14828" max="14828" width="7.85546875" style="6" customWidth="1"/>
    <col min="14829" max="14829" width="5.85546875" style="6" customWidth="1"/>
    <col min="14830" max="14830" width="7.140625" style="6" customWidth="1"/>
    <col min="14831" max="14831" width="8" style="6" customWidth="1"/>
    <col min="14832" max="14832" width="9.140625" style="6"/>
    <col min="14833" max="14833" width="6.140625" style="6" customWidth="1"/>
    <col min="14834" max="14836" width="8.140625" style="6" customWidth="1"/>
    <col min="14837" max="14837" width="9.140625" style="6"/>
    <col min="14838" max="14841" width="10.5703125" style="6" customWidth="1"/>
    <col min="14842" max="14845" width="10.85546875" style="6" customWidth="1"/>
    <col min="14846" max="15077" width="9.140625" style="6"/>
    <col min="15078" max="15079" width="1.140625" style="6" customWidth="1"/>
    <col min="15080" max="15080" width="36.28515625" style="6" customWidth="1"/>
    <col min="15081" max="15081" width="9" style="6" customWidth="1"/>
    <col min="15082" max="15082" width="0" style="6" hidden="1" customWidth="1"/>
    <col min="15083" max="15083" width="19.85546875" style="6" customWidth="1"/>
    <col min="15084" max="15084" width="7.85546875" style="6" customWidth="1"/>
    <col min="15085" max="15085" width="5.85546875" style="6" customWidth="1"/>
    <col min="15086" max="15086" width="7.140625" style="6" customWidth="1"/>
    <col min="15087" max="15087" width="8" style="6" customWidth="1"/>
    <col min="15088" max="15088" width="9.140625" style="6"/>
    <col min="15089" max="15089" width="6.140625" style="6" customWidth="1"/>
    <col min="15090" max="15092" width="8.140625" style="6" customWidth="1"/>
    <col min="15093" max="15093" width="9.140625" style="6"/>
    <col min="15094" max="15097" width="10.5703125" style="6" customWidth="1"/>
    <col min="15098" max="15101" width="10.85546875" style="6" customWidth="1"/>
    <col min="15102" max="15333" width="9.140625" style="6"/>
    <col min="15334" max="15335" width="1.140625" style="6" customWidth="1"/>
    <col min="15336" max="15336" width="36.28515625" style="6" customWidth="1"/>
    <col min="15337" max="15337" width="9" style="6" customWidth="1"/>
    <col min="15338" max="15338" width="0" style="6" hidden="1" customWidth="1"/>
    <col min="15339" max="15339" width="19.85546875" style="6" customWidth="1"/>
    <col min="15340" max="15340" width="7.85546875" style="6" customWidth="1"/>
    <col min="15341" max="15341" width="5.85546875" style="6" customWidth="1"/>
    <col min="15342" max="15342" width="7.140625" style="6" customWidth="1"/>
    <col min="15343" max="15343" width="8" style="6" customWidth="1"/>
    <col min="15344" max="15344" width="9.140625" style="6"/>
    <col min="15345" max="15345" width="6.140625" style="6" customWidth="1"/>
    <col min="15346" max="15348" width="8.140625" style="6" customWidth="1"/>
    <col min="15349" max="15349" width="9.140625" style="6"/>
    <col min="15350" max="15353" width="10.5703125" style="6" customWidth="1"/>
    <col min="15354" max="15357" width="10.85546875" style="6" customWidth="1"/>
    <col min="15358" max="15589" width="9.140625" style="6"/>
    <col min="15590" max="15591" width="1.140625" style="6" customWidth="1"/>
    <col min="15592" max="15592" width="36.28515625" style="6" customWidth="1"/>
    <col min="15593" max="15593" width="9" style="6" customWidth="1"/>
    <col min="15594" max="15594" width="0" style="6" hidden="1" customWidth="1"/>
    <col min="15595" max="15595" width="19.85546875" style="6" customWidth="1"/>
    <col min="15596" max="15596" width="7.85546875" style="6" customWidth="1"/>
    <col min="15597" max="15597" width="5.85546875" style="6" customWidth="1"/>
    <col min="15598" max="15598" width="7.140625" style="6" customWidth="1"/>
    <col min="15599" max="15599" width="8" style="6" customWidth="1"/>
    <col min="15600" max="15600" width="9.140625" style="6"/>
    <col min="15601" max="15601" width="6.140625" style="6" customWidth="1"/>
    <col min="15602" max="15604" width="8.140625" style="6" customWidth="1"/>
    <col min="15605" max="15605" width="9.140625" style="6"/>
    <col min="15606" max="15609" width="10.5703125" style="6" customWidth="1"/>
    <col min="15610" max="15613" width="10.85546875" style="6" customWidth="1"/>
    <col min="15614" max="15845" width="9.140625" style="6"/>
    <col min="15846" max="15847" width="1.140625" style="6" customWidth="1"/>
    <col min="15848" max="15848" width="36.28515625" style="6" customWidth="1"/>
    <col min="15849" max="15849" width="9" style="6" customWidth="1"/>
    <col min="15850" max="15850" width="0" style="6" hidden="1" customWidth="1"/>
    <col min="15851" max="15851" width="19.85546875" style="6" customWidth="1"/>
    <col min="15852" max="15852" width="7.85546875" style="6" customWidth="1"/>
    <col min="15853" max="15853" width="5.85546875" style="6" customWidth="1"/>
    <col min="15854" max="15854" width="7.140625" style="6" customWidth="1"/>
    <col min="15855" max="15855" width="8" style="6" customWidth="1"/>
    <col min="15856" max="15856" width="9.140625" style="6"/>
    <col min="15857" max="15857" width="6.140625" style="6" customWidth="1"/>
    <col min="15858" max="15860" width="8.140625" style="6" customWidth="1"/>
    <col min="15861" max="15861" width="9.140625" style="6"/>
    <col min="15862" max="15865" width="10.5703125" style="6" customWidth="1"/>
    <col min="15866" max="15869" width="10.85546875" style="6" customWidth="1"/>
    <col min="15870" max="16101" width="9.140625" style="6"/>
    <col min="16102" max="16103" width="1.140625" style="6" customWidth="1"/>
    <col min="16104" max="16104" width="36.28515625" style="6" customWidth="1"/>
    <col min="16105" max="16105" width="9" style="6" customWidth="1"/>
    <col min="16106" max="16106" width="0" style="6" hidden="1" customWidth="1"/>
    <col min="16107" max="16107" width="19.85546875" style="6" customWidth="1"/>
    <col min="16108" max="16108" width="7.85546875" style="6" customWidth="1"/>
    <col min="16109" max="16109" width="5.85546875" style="6" customWidth="1"/>
    <col min="16110" max="16110" width="7.140625" style="6" customWidth="1"/>
    <col min="16111" max="16111" width="8" style="6" customWidth="1"/>
    <col min="16112" max="16112" width="9.140625" style="6"/>
    <col min="16113" max="16113" width="6.140625" style="6" customWidth="1"/>
    <col min="16114" max="16116" width="8.140625" style="6" customWidth="1"/>
    <col min="16117" max="16117" width="9.140625" style="6"/>
    <col min="16118" max="16121" width="10.5703125" style="6" customWidth="1"/>
    <col min="16122" max="16125" width="10.85546875" style="6" customWidth="1"/>
    <col min="16126" max="16384" width="9.140625" style="6"/>
  </cols>
  <sheetData>
    <row r="1" spans="1:23" ht="15.75" customHeight="1" thickBot="1">
      <c r="A1" s="1"/>
      <c r="B1" s="1"/>
      <c r="C1" s="1"/>
      <c r="D1" s="1"/>
      <c r="E1" s="2"/>
      <c r="F1" s="1"/>
      <c r="G1" s="3"/>
      <c r="H1" s="4"/>
      <c r="I1" s="5"/>
      <c r="J1" s="3"/>
      <c r="K1" s="4"/>
      <c r="L1" s="4"/>
      <c r="M1" s="4"/>
      <c r="N1" s="5"/>
      <c r="O1" s="4"/>
      <c r="P1" s="3"/>
      <c r="Q1" s="3"/>
      <c r="R1" s="3"/>
      <c r="S1" s="401" t="s">
        <v>243</v>
      </c>
      <c r="T1" s="402"/>
      <c r="U1" s="402"/>
      <c r="V1" s="403"/>
      <c r="W1" s="199"/>
    </row>
    <row r="2" spans="1:23" ht="21" hidden="1" customHeight="1" thickBot="1">
      <c r="A2" s="1"/>
      <c r="B2" s="398" t="s">
        <v>42</v>
      </c>
      <c r="C2" s="398"/>
      <c r="D2" s="398"/>
      <c r="E2" s="398"/>
      <c r="F2" s="398"/>
      <c r="G2" s="398"/>
      <c r="H2" s="398"/>
      <c r="I2" s="398"/>
      <c r="J2" s="398"/>
      <c r="K2" s="398"/>
      <c r="L2" s="398"/>
      <c r="M2" s="398"/>
      <c r="N2" s="398"/>
      <c r="O2" s="398"/>
      <c r="P2" s="398"/>
      <c r="Q2" s="398"/>
      <c r="R2" s="375"/>
      <c r="S2" s="200"/>
      <c r="T2" s="201"/>
      <c r="U2" s="201"/>
      <c r="V2" s="202"/>
    </row>
    <row r="3" spans="1:23" s="13" customFormat="1" ht="69.75" customHeight="1" thickBot="1">
      <c r="A3" s="7"/>
      <c r="B3" s="399" t="s">
        <v>43</v>
      </c>
      <c r="C3" s="400"/>
      <c r="D3" s="400"/>
      <c r="E3" s="8" t="s">
        <v>44</v>
      </c>
      <c r="F3" s="376" t="s">
        <v>45</v>
      </c>
      <c r="G3" s="376" t="s">
        <v>46</v>
      </c>
      <c r="H3" s="9" t="s">
        <v>229</v>
      </c>
      <c r="I3" s="10" t="s">
        <v>230</v>
      </c>
      <c r="J3" s="376" t="s">
        <v>231</v>
      </c>
      <c r="K3" s="9" t="s">
        <v>232</v>
      </c>
      <c r="L3" s="9" t="s">
        <v>233</v>
      </c>
      <c r="M3" s="9" t="s">
        <v>234</v>
      </c>
      <c r="N3" s="10" t="s">
        <v>235</v>
      </c>
      <c r="O3" s="9" t="s">
        <v>236</v>
      </c>
      <c r="P3" s="376" t="s">
        <v>237</v>
      </c>
      <c r="Q3" s="11" t="s">
        <v>238</v>
      </c>
      <c r="R3" s="12"/>
      <c r="S3" s="118" t="s">
        <v>244</v>
      </c>
      <c r="T3" s="119" t="s">
        <v>245</v>
      </c>
      <c r="U3" s="119" t="s">
        <v>246</v>
      </c>
      <c r="V3" s="120" t="s">
        <v>247</v>
      </c>
      <c r="W3" s="120" t="s">
        <v>14</v>
      </c>
    </row>
    <row r="4" spans="1:23" ht="13.5" customHeight="1">
      <c r="A4" s="1"/>
      <c r="B4" s="16"/>
      <c r="C4" s="17"/>
      <c r="D4" s="17"/>
      <c r="E4" s="18"/>
      <c r="F4" s="19"/>
      <c r="G4" s="20"/>
      <c r="H4" s="21"/>
      <c r="I4" s="22"/>
      <c r="J4" s="23"/>
      <c r="K4" s="24"/>
      <c r="L4" s="24"/>
      <c r="M4" s="25"/>
      <c r="N4" s="22"/>
      <c r="O4" s="26"/>
      <c r="P4" s="23"/>
      <c r="Q4" s="27"/>
      <c r="R4" s="28"/>
      <c r="S4" s="200"/>
      <c r="T4" s="201"/>
      <c r="U4" s="201"/>
      <c r="V4" s="202"/>
      <c r="W4" s="202"/>
    </row>
    <row r="5" spans="1:23" ht="13.5" customHeight="1" thickBot="1">
      <c r="A5" s="1"/>
      <c r="B5" s="29"/>
      <c r="C5" s="30"/>
      <c r="D5" s="31"/>
      <c r="E5" s="32"/>
      <c r="F5" s="33"/>
      <c r="G5" s="34"/>
      <c r="H5" s="35"/>
      <c r="I5" s="36"/>
      <c r="J5" s="37"/>
      <c r="K5" s="38"/>
      <c r="L5" s="38"/>
      <c r="M5" s="39"/>
      <c r="N5" s="36"/>
      <c r="O5" s="40"/>
      <c r="P5" s="38"/>
      <c r="Q5" s="41"/>
      <c r="R5" s="42"/>
      <c r="S5" s="203">
        <v>771</v>
      </c>
      <c r="T5" s="204">
        <v>657</v>
      </c>
      <c r="U5" s="204">
        <v>1152</v>
      </c>
      <c r="V5" s="205">
        <v>976</v>
      </c>
      <c r="W5" s="205">
        <v>916</v>
      </c>
    </row>
    <row r="6" spans="1:23" ht="13.5" thickBot="1">
      <c r="A6" s="1"/>
      <c r="B6" s="191" t="s">
        <v>52</v>
      </c>
      <c r="C6" s="192"/>
      <c r="D6" s="193"/>
      <c r="E6" s="44"/>
      <c r="F6" s="45"/>
      <c r="G6" s="46"/>
      <c r="H6" s="47"/>
      <c r="I6" s="48"/>
      <c r="J6" s="49"/>
      <c r="K6" s="50"/>
      <c r="L6" s="50"/>
      <c r="M6" s="51"/>
      <c r="N6" s="48"/>
      <c r="O6" s="52"/>
      <c r="P6" s="50"/>
      <c r="Q6" s="53"/>
      <c r="R6" s="42"/>
      <c r="S6" s="203"/>
      <c r="T6" s="204"/>
      <c r="U6" s="204"/>
      <c r="V6" s="205"/>
      <c r="W6" s="205"/>
    </row>
    <row r="7" spans="1:23">
      <c r="A7" s="1"/>
      <c r="B7" s="124" t="s">
        <v>54</v>
      </c>
      <c r="C7" s="54"/>
      <c r="D7" s="55"/>
      <c r="E7" s="18" t="s">
        <v>55</v>
      </c>
      <c r="F7" s="19" t="s">
        <v>56</v>
      </c>
      <c r="G7" s="20" t="s">
        <v>57</v>
      </c>
      <c r="H7" s="21">
        <v>0.97</v>
      </c>
      <c r="I7" s="22"/>
      <c r="J7" s="23"/>
      <c r="K7" s="24">
        <v>0.97</v>
      </c>
      <c r="L7" s="24">
        <v>14.65</v>
      </c>
      <c r="M7" s="25">
        <v>10.02</v>
      </c>
      <c r="N7" s="22">
        <v>0.5</v>
      </c>
      <c r="O7" s="26">
        <v>7.33</v>
      </c>
      <c r="P7" s="24">
        <v>6</v>
      </c>
      <c r="Q7" s="56">
        <v>5.82</v>
      </c>
      <c r="R7" s="42"/>
      <c r="S7" s="207">
        <f>$S$5*Q7</f>
        <v>4487.22</v>
      </c>
      <c r="T7" s="207">
        <f>$T$5*Q7</f>
        <v>3823.7400000000002</v>
      </c>
      <c r="U7" s="207">
        <f>Q7*$U$5</f>
        <v>6704.64</v>
      </c>
      <c r="V7" s="208">
        <f>$V$5*Q7</f>
        <v>5680.3200000000006</v>
      </c>
      <c r="W7" s="208">
        <f>$W$5*Q7</f>
        <v>5331.12</v>
      </c>
    </row>
    <row r="8" spans="1:23" ht="13.5" thickBot="1">
      <c r="A8" s="1"/>
      <c r="B8" s="126" t="s">
        <v>58</v>
      </c>
      <c r="C8" s="70"/>
      <c r="D8" s="71"/>
      <c r="E8" s="72" t="s">
        <v>59</v>
      </c>
      <c r="F8" s="73" t="s">
        <v>60</v>
      </c>
      <c r="G8" s="74" t="s">
        <v>57</v>
      </c>
      <c r="H8" s="75">
        <v>0.32</v>
      </c>
      <c r="I8" s="76"/>
      <c r="J8" s="77"/>
      <c r="K8" s="78">
        <v>0.32</v>
      </c>
      <c r="L8" s="78">
        <v>14.65</v>
      </c>
      <c r="M8" s="79">
        <v>10.83</v>
      </c>
      <c r="N8" s="76">
        <v>0.5</v>
      </c>
      <c r="O8" s="196">
        <v>7.33</v>
      </c>
      <c r="P8" s="78">
        <v>6</v>
      </c>
      <c r="Q8" s="68">
        <v>1.92</v>
      </c>
      <c r="R8" s="42"/>
      <c r="S8" s="209">
        <f t="shared" ref="S8:S67" si="0">$S$5*Q8</f>
        <v>1480.32</v>
      </c>
      <c r="T8" s="209">
        <f t="shared" ref="T8:T67" si="1">$T$5*Q8</f>
        <v>1261.44</v>
      </c>
      <c r="U8" s="209">
        <f t="shared" ref="U8:U67" si="2">Q8*$U$5</f>
        <v>2211.84</v>
      </c>
      <c r="V8" s="210">
        <f t="shared" ref="V8:V67" si="3">$V$5*Q8</f>
        <v>1873.9199999999998</v>
      </c>
      <c r="W8" s="210">
        <f t="shared" ref="W8:W67" si="4">$W$5*Q8</f>
        <v>1758.72</v>
      </c>
    </row>
    <row r="9" spans="1:23">
      <c r="A9" s="1"/>
      <c r="B9" s="83" t="s">
        <v>61</v>
      </c>
      <c r="C9" s="84"/>
      <c r="D9" s="85"/>
      <c r="E9" s="86"/>
      <c r="F9" s="87"/>
      <c r="G9" s="88"/>
      <c r="H9" s="89"/>
      <c r="I9" s="90"/>
      <c r="J9" s="91"/>
      <c r="K9" s="92"/>
      <c r="L9" s="92"/>
      <c r="M9" s="93"/>
      <c r="N9" s="90"/>
      <c r="O9" s="94"/>
      <c r="P9" s="92"/>
      <c r="Q9" s="99"/>
      <c r="R9" s="42"/>
      <c r="S9" s="207">
        <f t="shared" si="0"/>
        <v>0</v>
      </c>
      <c r="T9" s="207">
        <f t="shared" si="1"/>
        <v>0</v>
      </c>
      <c r="U9" s="207">
        <f t="shared" si="2"/>
        <v>0</v>
      </c>
      <c r="V9" s="208">
        <f t="shared" si="3"/>
        <v>0</v>
      </c>
      <c r="W9" s="208">
        <f t="shared" si="4"/>
        <v>0</v>
      </c>
    </row>
    <row r="10" spans="1:23">
      <c r="A10" s="1"/>
      <c r="B10" s="124" t="s">
        <v>62</v>
      </c>
      <c r="C10" s="54"/>
      <c r="D10" s="55"/>
      <c r="E10" s="18" t="s">
        <v>63</v>
      </c>
      <c r="F10" s="19" t="s">
        <v>64</v>
      </c>
      <c r="G10" s="20" t="s">
        <v>65</v>
      </c>
      <c r="H10" s="21">
        <v>1</v>
      </c>
      <c r="I10" s="22"/>
      <c r="J10" s="23"/>
      <c r="K10" s="24">
        <v>1</v>
      </c>
      <c r="L10" s="24">
        <v>9.7899999999999991</v>
      </c>
      <c r="M10" s="25">
        <v>17.21</v>
      </c>
      <c r="N10" s="22">
        <v>0.5</v>
      </c>
      <c r="O10" s="26">
        <v>4.9000000000000004</v>
      </c>
      <c r="P10" s="65">
        <v>4.9000000000000004</v>
      </c>
      <c r="Q10" s="68">
        <v>4.9000000000000004</v>
      </c>
      <c r="R10" s="42"/>
      <c r="S10" s="206">
        <f t="shared" si="0"/>
        <v>3777.9</v>
      </c>
      <c r="T10" s="206">
        <f t="shared" si="1"/>
        <v>3219.3</v>
      </c>
      <c r="U10" s="206">
        <f t="shared" si="2"/>
        <v>5644.8</v>
      </c>
      <c r="V10" s="211">
        <f>$V$5*Q10</f>
        <v>4782.4000000000005</v>
      </c>
      <c r="W10" s="211">
        <f t="shared" si="4"/>
        <v>4488.4000000000005</v>
      </c>
    </row>
    <row r="11" spans="1:23">
      <c r="A11" s="1"/>
      <c r="B11" s="125" t="s">
        <v>66</v>
      </c>
      <c r="C11" s="57"/>
      <c r="D11" s="58"/>
      <c r="E11" s="59" t="s">
        <v>67</v>
      </c>
      <c r="F11" s="60" t="s">
        <v>68</v>
      </c>
      <c r="G11" s="61" t="s">
        <v>65</v>
      </c>
      <c r="H11" s="62">
        <v>0.62</v>
      </c>
      <c r="I11" s="63"/>
      <c r="J11" s="64"/>
      <c r="K11" s="65">
        <v>0.62</v>
      </c>
      <c r="L11" s="65">
        <v>9.7899999999999991</v>
      </c>
      <c r="M11" s="66">
        <v>17.21</v>
      </c>
      <c r="N11" s="63">
        <v>0.5</v>
      </c>
      <c r="O11" s="67">
        <v>4.9000000000000004</v>
      </c>
      <c r="P11" s="65">
        <v>4.9000000000000004</v>
      </c>
      <c r="Q11" s="68">
        <v>3.04</v>
      </c>
      <c r="R11" s="42"/>
      <c r="S11" s="206">
        <f t="shared" si="0"/>
        <v>2343.84</v>
      </c>
      <c r="T11" s="206">
        <f t="shared" si="1"/>
        <v>1997.28</v>
      </c>
      <c r="U11" s="206">
        <f t="shared" si="2"/>
        <v>3502.08</v>
      </c>
      <c r="V11" s="211">
        <f t="shared" si="3"/>
        <v>2967.04</v>
      </c>
      <c r="W11" s="211">
        <f t="shared" si="4"/>
        <v>2784.64</v>
      </c>
    </row>
    <row r="12" spans="1:23">
      <c r="A12" s="1"/>
      <c r="B12" s="125" t="s">
        <v>69</v>
      </c>
      <c r="C12" s="57"/>
      <c r="D12" s="58"/>
      <c r="E12" s="59" t="s">
        <v>70</v>
      </c>
      <c r="F12" s="60" t="s">
        <v>71</v>
      </c>
      <c r="G12" s="61" t="s">
        <v>65</v>
      </c>
      <c r="H12" s="62">
        <v>0.52</v>
      </c>
      <c r="I12" s="63"/>
      <c r="J12" s="64"/>
      <c r="K12" s="65">
        <v>0.52</v>
      </c>
      <c r="L12" s="65">
        <v>9.7899999999999991</v>
      </c>
      <c r="M12" s="66">
        <v>17.21</v>
      </c>
      <c r="N12" s="63">
        <v>0.5</v>
      </c>
      <c r="O12" s="67">
        <v>4.9000000000000004</v>
      </c>
      <c r="P12" s="65">
        <v>4.9000000000000004</v>
      </c>
      <c r="Q12" s="68">
        <v>2.5499999999999998</v>
      </c>
      <c r="R12" s="42"/>
      <c r="S12" s="206">
        <f t="shared" si="0"/>
        <v>1966.05</v>
      </c>
      <c r="T12" s="206">
        <f t="shared" si="1"/>
        <v>1675.35</v>
      </c>
      <c r="U12" s="206">
        <f t="shared" si="2"/>
        <v>2937.6</v>
      </c>
      <c r="V12" s="211">
        <f t="shared" si="3"/>
        <v>2488.7999999999997</v>
      </c>
      <c r="W12" s="211">
        <f t="shared" si="4"/>
        <v>2335.7999999999997</v>
      </c>
    </row>
    <row r="13" spans="1:23">
      <c r="A13" s="1"/>
      <c r="B13" s="126" t="s">
        <v>72</v>
      </c>
      <c r="C13" s="70"/>
      <c r="D13" s="71"/>
      <c r="E13" s="72" t="s">
        <v>73</v>
      </c>
      <c r="F13" s="73" t="s">
        <v>74</v>
      </c>
      <c r="G13" s="74" t="s">
        <v>65</v>
      </c>
      <c r="H13" s="75">
        <v>0.27</v>
      </c>
      <c r="I13" s="76"/>
      <c r="J13" s="77"/>
      <c r="K13" s="78">
        <v>0.27</v>
      </c>
      <c r="L13" s="78">
        <v>9.7899999999999991</v>
      </c>
      <c r="M13" s="66">
        <v>17.21</v>
      </c>
      <c r="N13" s="63">
        <v>0.5</v>
      </c>
      <c r="O13" s="67">
        <v>4.9000000000000004</v>
      </c>
      <c r="P13" s="65">
        <v>4.9000000000000004</v>
      </c>
      <c r="Q13" s="68">
        <v>1.32</v>
      </c>
      <c r="R13" s="42"/>
      <c r="S13" s="206">
        <f t="shared" si="0"/>
        <v>1017.72</v>
      </c>
      <c r="T13" s="206">
        <f t="shared" si="1"/>
        <v>867.24</v>
      </c>
      <c r="U13" s="206">
        <f t="shared" si="2"/>
        <v>1520.64</v>
      </c>
      <c r="V13" s="211">
        <f t="shared" si="3"/>
        <v>1288.3200000000002</v>
      </c>
      <c r="W13" s="211">
        <f t="shared" si="4"/>
        <v>1209.1200000000001</v>
      </c>
    </row>
    <row r="14" spans="1:23">
      <c r="A14" s="1"/>
      <c r="B14" s="126" t="s">
        <v>75</v>
      </c>
      <c r="C14" s="70"/>
      <c r="D14" s="71"/>
      <c r="E14" s="72" t="s">
        <v>76</v>
      </c>
      <c r="F14" s="73" t="s">
        <v>77</v>
      </c>
      <c r="G14" s="74" t="s">
        <v>65</v>
      </c>
      <c r="H14" s="75">
        <v>0.25</v>
      </c>
      <c r="I14" s="76"/>
      <c r="J14" s="77"/>
      <c r="K14" s="78">
        <v>0.25</v>
      </c>
      <c r="L14" s="78">
        <v>9.7899999999999991</v>
      </c>
      <c r="M14" s="79">
        <v>17.21</v>
      </c>
      <c r="N14" s="63">
        <v>0.5</v>
      </c>
      <c r="O14" s="67">
        <v>4.9000000000000004</v>
      </c>
      <c r="P14" s="65">
        <v>4.9000000000000004</v>
      </c>
      <c r="Q14" s="68">
        <v>1.23</v>
      </c>
      <c r="R14" s="42"/>
      <c r="S14" s="206">
        <f t="shared" si="0"/>
        <v>948.33</v>
      </c>
      <c r="T14" s="206">
        <f t="shared" si="1"/>
        <v>808.11</v>
      </c>
      <c r="U14" s="206">
        <f t="shared" si="2"/>
        <v>1416.96</v>
      </c>
      <c r="V14" s="211">
        <f t="shared" si="3"/>
        <v>1200.48</v>
      </c>
      <c r="W14" s="211">
        <f t="shared" si="4"/>
        <v>1126.68</v>
      </c>
    </row>
    <row r="15" spans="1:23" ht="13.5" thickBot="1">
      <c r="A15" s="1"/>
      <c r="B15" s="123" t="s">
        <v>78</v>
      </c>
      <c r="C15" s="30"/>
      <c r="D15" s="31"/>
      <c r="E15" s="32" t="s">
        <v>79</v>
      </c>
      <c r="F15" s="33" t="s">
        <v>80</v>
      </c>
      <c r="G15" s="34" t="s">
        <v>81</v>
      </c>
      <c r="H15" s="35">
        <v>0.22</v>
      </c>
      <c r="I15" s="36"/>
      <c r="J15" s="37"/>
      <c r="K15" s="38">
        <v>0.22</v>
      </c>
      <c r="L15" s="38">
        <v>9.7899999999999991</v>
      </c>
      <c r="M15" s="39">
        <v>17.21</v>
      </c>
      <c r="N15" s="36">
        <v>0.5</v>
      </c>
      <c r="O15" s="40">
        <v>4.9000000000000004</v>
      </c>
      <c r="P15" s="38">
        <v>4.9000000000000004</v>
      </c>
      <c r="Q15" s="41">
        <v>1.08</v>
      </c>
      <c r="R15" s="42"/>
      <c r="S15" s="209">
        <f t="shared" si="0"/>
        <v>832.68000000000006</v>
      </c>
      <c r="T15" s="209">
        <f t="shared" si="1"/>
        <v>709.56000000000006</v>
      </c>
      <c r="U15" s="209">
        <f t="shared" si="2"/>
        <v>1244.1600000000001</v>
      </c>
      <c r="V15" s="210">
        <f t="shared" si="3"/>
        <v>1054.0800000000002</v>
      </c>
      <c r="W15" s="210">
        <f t="shared" si="4"/>
        <v>989.28000000000009</v>
      </c>
    </row>
    <row r="16" spans="1:23">
      <c r="A16" s="1"/>
      <c r="B16" s="69" t="s">
        <v>82</v>
      </c>
      <c r="C16" s="54"/>
      <c r="D16" s="55"/>
      <c r="E16" s="18"/>
      <c r="F16" s="19"/>
      <c r="G16" s="20"/>
      <c r="H16" s="21"/>
      <c r="I16" s="22"/>
      <c r="J16" s="23"/>
      <c r="K16" s="24"/>
      <c r="L16" s="24"/>
      <c r="M16" s="25"/>
      <c r="N16" s="22"/>
      <c r="O16" s="26"/>
      <c r="P16" s="24"/>
      <c r="Q16" s="56"/>
      <c r="R16" s="42"/>
      <c r="S16" s="206">
        <f t="shared" si="0"/>
        <v>0</v>
      </c>
      <c r="T16" s="206">
        <f t="shared" si="1"/>
        <v>0</v>
      </c>
      <c r="U16" s="206">
        <f t="shared" si="2"/>
        <v>0</v>
      </c>
      <c r="V16" s="211">
        <f t="shared" si="3"/>
        <v>0</v>
      </c>
      <c r="W16" s="211">
        <f t="shared" si="4"/>
        <v>0</v>
      </c>
    </row>
    <row r="17" spans="1:23" ht="13.5" thickBot="1">
      <c r="A17" s="1"/>
      <c r="B17" s="128" t="s">
        <v>83</v>
      </c>
      <c r="C17" s="102"/>
      <c r="D17" s="103"/>
      <c r="E17" s="104" t="s">
        <v>84</v>
      </c>
      <c r="F17" s="101" t="s">
        <v>85</v>
      </c>
      <c r="G17" s="121" t="s">
        <v>86</v>
      </c>
      <c r="H17" s="105">
        <v>0.6</v>
      </c>
      <c r="I17" s="106"/>
      <c r="J17" s="107"/>
      <c r="K17" s="108">
        <v>0.6</v>
      </c>
      <c r="L17" s="197">
        <v>6.43</v>
      </c>
      <c r="M17" s="198">
        <v>6.43</v>
      </c>
      <c r="N17" s="106">
        <v>0.5</v>
      </c>
      <c r="O17" s="122">
        <v>3.22</v>
      </c>
      <c r="P17" s="78">
        <v>3.22</v>
      </c>
      <c r="Q17" s="68">
        <v>1.93</v>
      </c>
      <c r="R17" s="42"/>
      <c r="S17" s="206">
        <f t="shared" si="0"/>
        <v>1488.03</v>
      </c>
      <c r="T17" s="206">
        <f t="shared" si="1"/>
        <v>1268.01</v>
      </c>
      <c r="U17" s="206">
        <f t="shared" si="2"/>
        <v>2223.36</v>
      </c>
      <c r="V17" s="211">
        <f t="shared" si="3"/>
        <v>1883.6799999999998</v>
      </c>
      <c r="W17" s="211">
        <f t="shared" si="4"/>
        <v>1767.8799999999999</v>
      </c>
    </row>
    <row r="18" spans="1:23">
      <c r="A18" s="1"/>
      <c r="B18" s="83" t="s">
        <v>87</v>
      </c>
      <c r="C18" s="84"/>
      <c r="D18" s="85"/>
      <c r="E18" s="86"/>
      <c r="F18" s="87"/>
      <c r="G18" s="88"/>
      <c r="H18" s="89"/>
      <c r="I18" s="90"/>
      <c r="J18" s="91"/>
      <c r="K18" s="92"/>
      <c r="L18" s="92"/>
      <c r="M18" s="93"/>
      <c r="N18" s="90"/>
      <c r="O18" s="94"/>
      <c r="P18" s="92"/>
      <c r="Q18" s="99"/>
      <c r="R18" s="42"/>
      <c r="S18" s="207">
        <f t="shared" si="0"/>
        <v>0</v>
      </c>
      <c r="T18" s="207">
        <f t="shared" si="1"/>
        <v>0</v>
      </c>
      <c r="U18" s="207">
        <f t="shared" si="2"/>
        <v>0</v>
      </c>
      <c r="V18" s="208">
        <f t="shared" si="3"/>
        <v>0</v>
      </c>
      <c r="W18" s="208">
        <f t="shared" si="4"/>
        <v>0</v>
      </c>
    </row>
    <row r="19" spans="1:23">
      <c r="A19" s="1"/>
      <c r="B19" s="125" t="s">
        <v>88</v>
      </c>
      <c r="C19" s="57"/>
      <c r="D19" s="58"/>
      <c r="E19" s="59" t="s">
        <v>89</v>
      </c>
      <c r="F19" s="60" t="s">
        <v>90</v>
      </c>
      <c r="G19" s="61" t="s">
        <v>91</v>
      </c>
      <c r="H19" s="62">
        <v>1.25</v>
      </c>
      <c r="I19" s="63"/>
      <c r="J19" s="64"/>
      <c r="K19" s="65">
        <v>1.25</v>
      </c>
      <c r="L19" s="65">
        <v>7.86</v>
      </c>
      <c r="M19" s="66">
        <v>6.43</v>
      </c>
      <c r="N19" s="63">
        <v>0.5</v>
      </c>
      <c r="O19" s="67">
        <v>3.93</v>
      </c>
      <c r="P19" s="65">
        <v>3.93</v>
      </c>
      <c r="Q19" s="68">
        <v>4.91</v>
      </c>
      <c r="R19" s="42"/>
      <c r="S19" s="206">
        <f t="shared" si="0"/>
        <v>3785.61</v>
      </c>
      <c r="T19" s="206">
        <f t="shared" si="1"/>
        <v>3225.87</v>
      </c>
      <c r="U19" s="206">
        <f t="shared" si="2"/>
        <v>5656.32</v>
      </c>
      <c r="V19" s="211">
        <f t="shared" si="3"/>
        <v>4792.16</v>
      </c>
      <c r="W19" s="211">
        <f t="shared" si="4"/>
        <v>4497.5600000000004</v>
      </c>
    </row>
    <row r="20" spans="1:23">
      <c r="A20" s="1"/>
      <c r="B20" s="125" t="s">
        <v>92</v>
      </c>
      <c r="C20" s="57"/>
      <c r="D20" s="58"/>
      <c r="E20" s="59" t="s">
        <v>93</v>
      </c>
      <c r="F20" s="60" t="s">
        <v>94</v>
      </c>
      <c r="G20" s="61" t="s">
        <v>51</v>
      </c>
      <c r="H20" s="62">
        <v>0.3</v>
      </c>
      <c r="I20" s="63"/>
      <c r="J20" s="64"/>
      <c r="K20" s="65">
        <v>0.3</v>
      </c>
      <c r="L20" s="65">
        <v>7.86</v>
      </c>
      <c r="M20" s="66">
        <v>6.43</v>
      </c>
      <c r="N20" s="63">
        <v>0.5</v>
      </c>
      <c r="O20" s="67">
        <v>3.93</v>
      </c>
      <c r="P20" s="65">
        <v>3.93</v>
      </c>
      <c r="Q20" s="68">
        <v>1.18</v>
      </c>
      <c r="R20" s="42"/>
      <c r="S20" s="206">
        <f t="shared" si="0"/>
        <v>909.78</v>
      </c>
      <c r="T20" s="206">
        <f t="shared" si="1"/>
        <v>775.26</v>
      </c>
      <c r="U20" s="206">
        <f t="shared" si="2"/>
        <v>1359.36</v>
      </c>
      <c r="V20" s="211">
        <f t="shared" si="3"/>
        <v>1151.6799999999998</v>
      </c>
      <c r="W20" s="211">
        <f t="shared" si="4"/>
        <v>1080.8799999999999</v>
      </c>
    </row>
    <row r="21" spans="1:23">
      <c r="A21" s="1"/>
      <c r="B21" s="125" t="s">
        <v>95</v>
      </c>
      <c r="C21" s="57"/>
      <c r="D21" s="58"/>
      <c r="E21" s="59" t="s">
        <v>96</v>
      </c>
      <c r="F21" s="60" t="s">
        <v>97</v>
      </c>
      <c r="G21" s="61" t="s">
        <v>57</v>
      </c>
      <c r="H21" s="62">
        <v>2.74</v>
      </c>
      <c r="I21" s="63"/>
      <c r="J21" s="64"/>
      <c r="K21" s="65">
        <v>2.74</v>
      </c>
      <c r="L21" s="65">
        <v>7.86</v>
      </c>
      <c r="M21" s="66">
        <v>6.43</v>
      </c>
      <c r="N21" s="63">
        <v>0.5</v>
      </c>
      <c r="O21" s="67">
        <v>3.93</v>
      </c>
      <c r="P21" s="65">
        <v>3.93</v>
      </c>
      <c r="Q21" s="68">
        <v>10.77</v>
      </c>
      <c r="R21" s="42"/>
      <c r="S21" s="206">
        <f t="shared" si="0"/>
        <v>8303.67</v>
      </c>
      <c r="T21" s="206">
        <f t="shared" si="1"/>
        <v>7075.8899999999994</v>
      </c>
      <c r="U21" s="206">
        <f t="shared" si="2"/>
        <v>12407.039999999999</v>
      </c>
      <c r="V21" s="211">
        <f t="shared" si="3"/>
        <v>10511.52</v>
      </c>
      <c r="W21" s="211">
        <f t="shared" si="4"/>
        <v>9865.32</v>
      </c>
    </row>
    <row r="22" spans="1:23">
      <c r="A22" s="1"/>
      <c r="B22" s="125" t="s">
        <v>98</v>
      </c>
      <c r="C22" s="57"/>
      <c r="D22" s="58"/>
      <c r="E22" s="59" t="s">
        <v>99</v>
      </c>
      <c r="F22" s="60" t="s">
        <v>100</v>
      </c>
      <c r="G22" s="61" t="s">
        <v>57</v>
      </c>
      <c r="H22" s="62">
        <v>2.36</v>
      </c>
      <c r="I22" s="63"/>
      <c r="J22" s="64"/>
      <c r="K22" s="65">
        <v>2.36</v>
      </c>
      <c r="L22" s="65">
        <v>7.86</v>
      </c>
      <c r="M22" s="66">
        <v>6.43</v>
      </c>
      <c r="N22" s="63">
        <v>0.5</v>
      </c>
      <c r="O22" s="67">
        <v>3.93</v>
      </c>
      <c r="P22" s="65">
        <v>3.93</v>
      </c>
      <c r="Q22" s="68">
        <v>9.27</v>
      </c>
      <c r="R22" s="42"/>
      <c r="S22" s="206">
        <f t="shared" si="0"/>
        <v>7147.17</v>
      </c>
      <c r="T22" s="206">
        <f t="shared" si="1"/>
        <v>6090.3899999999994</v>
      </c>
      <c r="U22" s="206">
        <f t="shared" si="2"/>
        <v>10679.039999999999</v>
      </c>
      <c r="V22" s="211">
        <f t="shared" si="3"/>
        <v>9047.52</v>
      </c>
      <c r="W22" s="211">
        <f t="shared" si="4"/>
        <v>8491.32</v>
      </c>
    </row>
    <row r="23" spans="1:23">
      <c r="A23" s="1"/>
      <c r="B23" s="125" t="s">
        <v>101</v>
      </c>
      <c r="C23" s="57"/>
      <c r="D23" s="58"/>
      <c r="E23" s="59" t="s">
        <v>102</v>
      </c>
      <c r="F23" s="60" t="s">
        <v>103</v>
      </c>
      <c r="G23" s="61" t="s">
        <v>104</v>
      </c>
      <c r="H23" s="62">
        <v>0.33</v>
      </c>
      <c r="I23" s="63"/>
      <c r="J23" s="64"/>
      <c r="K23" s="65">
        <v>0.33</v>
      </c>
      <c r="L23" s="65">
        <v>7.86</v>
      </c>
      <c r="M23" s="66">
        <v>6.43</v>
      </c>
      <c r="N23" s="63">
        <v>0.5</v>
      </c>
      <c r="O23" s="67">
        <v>3.93</v>
      </c>
      <c r="P23" s="65">
        <v>3.93</v>
      </c>
      <c r="Q23" s="68">
        <v>1.3</v>
      </c>
      <c r="R23" s="42"/>
      <c r="S23" s="206">
        <f t="shared" si="0"/>
        <v>1002.3000000000001</v>
      </c>
      <c r="T23" s="206">
        <f t="shared" si="1"/>
        <v>854.1</v>
      </c>
      <c r="U23" s="206">
        <f t="shared" si="2"/>
        <v>1497.6000000000001</v>
      </c>
      <c r="V23" s="211">
        <f t="shared" si="3"/>
        <v>1268.8</v>
      </c>
      <c r="W23" s="211">
        <f t="shared" si="4"/>
        <v>1190.8</v>
      </c>
    </row>
    <row r="24" spans="1:23">
      <c r="A24" s="1"/>
      <c r="B24" s="125" t="s">
        <v>105</v>
      </c>
      <c r="C24" s="57"/>
      <c r="D24" s="58"/>
      <c r="E24" s="59" t="s">
        <v>106</v>
      </c>
      <c r="F24" s="60" t="s">
        <v>107</v>
      </c>
      <c r="G24" s="61" t="s">
        <v>108</v>
      </c>
      <c r="H24" s="62">
        <v>13.64</v>
      </c>
      <c r="I24" s="63"/>
      <c r="J24" s="64"/>
      <c r="K24" s="65">
        <v>13.64</v>
      </c>
      <c r="L24" s="81">
        <v>7.86</v>
      </c>
      <c r="M24" s="66">
        <v>6.43</v>
      </c>
      <c r="N24" s="63">
        <v>0.5</v>
      </c>
      <c r="O24" s="67">
        <v>3.93</v>
      </c>
      <c r="P24" s="65">
        <v>3.93</v>
      </c>
      <c r="Q24" s="68">
        <v>53.61</v>
      </c>
      <c r="R24" s="42"/>
      <c r="S24" s="206">
        <f t="shared" si="0"/>
        <v>41333.31</v>
      </c>
      <c r="T24" s="206">
        <f t="shared" si="1"/>
        <v>35221.769999999997</v>
      </c>
      <c r="U24" s="206">
        <f t="shared" si="2"/>
        <v>61758.720000000001</v>
      </c>
      <c r="V24" s="211">
        <f t="shared" si="3"/>
        <v>52323.360000000001</v>
      </c>
      <c r="W24" s="211">
        <f t="shared" si="4"/>
        <v>49106.76</v>
      </c>
    </row>
    <row r="25" spans="1:23" ht="13.5" thickBot="1">
      <c r="A25" s="1"/>
      <c r="B25" s="123" t="s">
        <v>109</v>
      </c>
      <c r="C25" s="30"/>
      <c r="D25" s="31"/>
      <c r="E25" s="32" t="s">
        <v>110</v>
      </c>
      <c r="F25" s="33" t="s">
        <v>111</v>
      </c>
      <c r="G25" s="34" t="s">
        <v>112</v>
      </c>
      <c r="H25" s="35">
        <v>3.35</v>
      </c>
      <c r="I25" s="36"/>
      <c r="J25" s="37"/>
      <c r="K25" s="38">
        <v>3.35</v>
      </c>
      <c r="L25" s="38">
        <v>7.86</v>
      </c>
      <c r="M25" s="39">
        <v>6.43</v>
      </c>
      <c r="N25" s="36">
        <v>0.5</v>
      </c>
      <c r="O25" s="40">
        <v>3.93</v>
      </c>
      <c r="P25" s="38">
        <v>3.93</v>
      </c>
      <c r="Q25" s="41">
        <v>13.17</v>
      </c>
      <c r="R25" s="42"/>
      <c r="S25" s="209">
        <f t="shared" si="0"/>
        <v>10154.07</v>
      </c>
      <c r="T25" s="209">
        <f t="shared" si="1"/>
        <v>8652.69</v>
      </c>
      <c r="U25" s="209">
        <f t="shared" si="2"/>
        <v>15171.84</v>
      </c>
      <c r="V25" s="210">
        <f t="shared" si="3"/>
        <v>12853.92</v>
      </c>
      <c r="W25" s="210">
        <f t="shared" si="4"/>
        <v>12063.72</v>
      </c>
    </row>
    <row r="26" spans="1:23">
      <c r="A26" s="1"/>
      <c r="B26" s="69" t="s">
        <v>113</v>
      </c>
      <c r="C26" s="54"/>
      <c r="D26" s="55"/>
      <c r="E26" s="18"/>
      <c r="F26" s="19"/>
      <c r="G26" s="20"/>
      <c r="H26" s="21"/>
      <c r="I26" s="22"/>
      <c r="J26" s="23"/>
      <c r="K26" s="24"/>
      <c r="L26" s="24"/>
      <c r="M26" s="25"/>
      <c r="N26" s="22"/>
      <c r="O26" s="26"/>
      <c r="P26" s="24"/>
      <c r="Q26" s="56"/>
      <c r="R26" s="42"/>
      <c r="S26" s="206">
        <f t="shared" si="0"/>
        <v>0</v>
      </c>
      <c r="T26" s="206">
        <f t="shared" si="1"/>
        <v>0</v>
      </c>
      <c r="U26" s="206">
        <f t="shared" si="2"/>
        <v>0</v>
      </c>
      <c r="V26" s="211">
        <f t="shared" si="3"/>
        <v>0</v>
      </c>
      <c r="W26" s="211">
        <f t="shared" si="4"/>
        <v>0</v>
      </c>
    </row>
    <row r="27" spans="1:23">
      <c r="A27" s="1"/>
      <c r="B27" s="125" t="s">
        <v>114</v>
      </c>
      <c r="C27" s="57"/>
      <c r="D27" s="58"/>
      <c r="E27" s="59" t="s">
        <v>115</v>
      </c>
      <c r="F27" s="60" t="s">
        <v>116</v>
      </c>
      <c r="G27" s="61" t="s">
        <v>57</v>
      </c>
      <c r="H27" s="62">
        <v>0.55000000000000004</v>
      </c>
      <c r="I27" s="63"/>
      <c r="J27" s="64"/>
      <c r="K27" s="65">
        <v>0.55000000000000004</v>
      </c>
      <c r="L27" s="65">
        <v>8.31</v>
      </c>
      <c r="M27" s="66">
        <v>4.2</v>
      </c>
      <c r="N27" s="63">
        <v>0.5</v>
      </c>
      <c r="O27" s="67">
        <v>4.16</v>
      </c>
      <c r="P27" s="65">
        <v>4.16</v>
      </c>
      <c r="Q27" s="68">
        <v>2.29</v>
      </c>
      <c r="R27" s="42"/>
      <c r="S27" s="206">
        <f t="shared" si="0"/>
        <v>1765.59</v>
      </c>
      <c r="T27" s="206">
        <f t="shared" si="1"/>
        <v>1504.53</v>
      </c>
      <c r="U27" s="206">
        <f t="shared" si="2"/>
        <v>2638.08</v>
      </c>
      <c r="V27" s="211">
        <f t="shared" si="3"/>
        <v>2235.04</v>
      </c>
      <c r="W27" s="211">
        <f t="shared" si="4"/>
        <v>2097.64</v>
      </c>
    </row>
    <row r="28" spans="1:23">
      <c r="A28" s="1"/>
      <c r="B28" s="125" t="s">
        <v>117</v>
      </c>
      <c r="C28" s="57"/>
      <c r="D28" s="58"/>
      <c r="E28" s="59" t="s">
        <v>118</v>
      </c>
      <c r="F28" s="60" t="s">
        <v>119</v>
      </c>
      <c r="G28" s="61" t="s">
        <v>57</v>
      </c>
      <c r="H28" s="62">
        <v>12.34</v>
      </c>
      <c r="I28" s="63">
        <v>0.44</v>
      </c>
      <c r="J28" s="64" t="s">
        <v>6</v>
      </c>
      <c r="K28" s="65">
        <v>6.91</v>
      </c>
      <c r="L28" s="65">
        <v>3.49</v>
      </c>
      <c r="M28" s="66">
        <v>4.2</v>
      </c>
      <c r="N28" s="63">
        <v>0.5</v>
      </c>
      <c r="O28" s="67">
        <v>1.75</v>
      </c>
      <c r="P28" s="65">
        <v>1.75</v>
      </c>
      <c r="Q28" s="68">
        <v>12.09</v>
      </c>
      <c r="R28" s="42"/>
      <c r="S28" s="206">
        <f t="shared" si="0"/>
        <v>9321.39</v>
      </c>
      <c r="T28" s="206">
        <f t="shared" si="1"/>
        <v>7943.13</v>
      </c>
      <c r="U28" s="206">
        <f t="shared" si="2"/>
        <v>13927.68</v>
      </c>
      <c r="V28" s="211">
        <f t="shared" si="3"/>
        <v>11799.84</v>
      </c>
      <c r="W28" s="211">
        <f t="shared" si="4"/>
        <v>11074.44</v>
      </c>
    </row>
    <row r="29" spans="1:23">
      <c r="A29" s="1"/>
      <c r="B29" s="125" t="s">
        <v>120</v>
      </c>
      <c r="C29" s="57"/>
      <c r="D29" s="58"/>
      <c r="E29" s="59" t="s">
        <v>121</v>
      </c>
      <c r="F29" s="60" t="s">
        <v>122</v>
      </c>
      <c r="G29" s="61" t="s">
        <v>123</v>
      </c>
      <c r="H29" s="62">
        <v>0.16</v>
      </c>
      <c r="I29" s="63"/>
      <c r="J29" s="64"/>
      <c r="K29" s="65">
        <v>0.16</v>
      </c>
      <c r="L29" s="81">
        <v>3.49</v>
      </c>
      <c r="M29" s="66">
        <v>4.2</v>
      </c>
      <c r="N29" s="63">
        <v>0.5</v>
      </c>
      <c r="O29" s="67">
        <v>1.75</v>
      </c>
      <c r="P29" s="65">
        <v>1.75</v>
      </c>
      <c r="Q29" s="68">
        <v>0.28000000000000003</v>
      </c>
      <c r="R29" s="42"/>
      <c r="S29" s="206">
        <f t="shared" si="0"/>
        <v>215.88000000000002</v>
      </c>
      <c r="T29" s="206">
        <f t="shared" si="1"/>
        <v>183.96</v>
      </c>
      <c r="U29" s="206">
        <f t="shared" si="2"/>
        <v>322.56000000000006</v>
      </c>
      <c r="V29" s="211">
        <f t="shared" si="3"/>
        <v>273.28000000000003</v>
      </c>
      <c r="W29" s="211">
        <f t="shared" si="4"/>
        <v>256.48</v>
      </c>
    </row>
    <row r="30" spans="1:23">
      <c r="A30" s="1"/>
      <c r="B30" s="125" t="s">
        <v>124</v>
      </c>
      <c r="C30" s="57"/>
      <c r="D30" s="58"/>
      <c r="E30" s="59" t="s">
        <v>125</v>
      </c>
      <c r="F30" s="60" t="s">
        <v>126</v>
      </c>
      <c r="G30" s="61" t="s">
        <v>123</v>
      </c>
      <c r="H30" s="62">
        <v>0.13</v>
      </c>
      <c r="I30" s="63"/>
      <c r="J30" s="64"/>
      <c r="K30" s="65">
        <v>0.13</v>
      </c>
      <c r="L30" s="81">
        <v>3.49</v>
      </c>
      <c r="M30" s="66">
        <v>4.2</v>
      </c>
      <c r="N30" s="63">
        <v>0.5</v>
      </c>
      <c r="O30" s="67">
        <v>1.75</v>
      </c>
      <c r="P30" s="65">
        <v>1.75</v>
      </c>
      <c r="Q30" s="68">
        <v>0.23</v>
      </c>
      <c r="R30" s="42"/>
      <c r="S30" s="206">
        <f t="shared" si="0"/>
        <v>177.33</v>
      </c>
      <c r="T30" s="206">
        <f t="shared" si="1"/>
        <v>151.11000000000001</v>
      </c>
      <c r="U30" s="206">
        <f t="shared" si="2"/>
        <v>264.96000000000004</v>
      </c>
      <c r="V30" s="211">
        <f t="shared" si="3"/>
        <v>224.48000000000002</v>
      </c>
      <c r="W30" s="211">
        <f t="shared" si="4"/>
        <v>210.68</v>
      </c>
    </row>
    <row r="31" spans="1:23">
      <c r="A31" s="1"/>
      <c r="B31" s="125" t="s">
        <v>127</v>
      </c>
      <c r="C31" s="57"/>
      <c r="D31" s="58"/>
      <c r="E31" s="59" t="s">
        <v>128</v>
      </c>
      <c r="F31" s="60" t="s">
        <v>129</v>
      </c>
      <c r="G31" s="61" t="s">
        <v>123</v>
      </c>
      <c r="H31" s="62">
        <v>0.12</v>
      </c>
      <c r="I31" s="63"/>
      <c r="J31" s="64"/>
      <c r="K31" s="65">
        <v>0.12</v>
      </c>
      <c r="L31" s="65">
        <v>10.44</v>
      </c>
      <c r="M31" s="66">
        <v>4.2</v>
      </c>
      <c r="N31" s="63">
        <v>0.5</v>
      </c>
      <c r="O31" s="67">
        <v>5.22</v>
      </c>
      <c r="P31" s="65">
        <v>5.22</v>
      </c>
      <c r="Q31" s="68">
        <v>0.63</v>
      </c>
      <c r="R31" s="42"/>
      <c r="S31" s="206">
        <f t="shared" si="0"/>
        <v>485.73</v>
      </c>
      <c r="T31" s="206">
        <f t="shared" si="1"/>
        <v>413.91</v>
      </c>
      <c r="U31" s="206">
        <f t="shared" si="2"/>
        <v>725.76</v>
      </c>
      <c r="V31" s="211">
        <f t="shared" si="3"/>
        <v>614.88</v>
      </c>
      <c r="W31" s="211">
        <f t="shared" si="4"/>
        <v>577.08000000000004</v>
      </c>
    </row>
    <row r="32" spans="1:23" ht="13.5" thickBot="1">
      <c r="A32" s="1"/>
      <c r="B32" s="123" t="s">
        <v>130</v>
      </c>
      <c r="C32" s="30"/>
      <c r="D32" s="31"/>
      <c r="E32" s="32" t="s">
        <v>131</v>
      </c>
      <c r="F32" s="33" t="s">
        <v>132</v>
      </c>
      <c r="G32" s="34" t="s">
        <v>123</v>
      </c>
      <c r="H32" s="35">
        <v>0.17</v>
      </c>
      <c r="I32" s="36"/>
      <c r="J32" s="37"/>
      <c r="K32" s="38">
        <v>0.17</v>
      </c>
      <c r="L32" s="38">
        <v>10.44</v>
      </c>
      <c r="M32" s="39">
        <v>4.2</v>
      </c>
      <c r="N32" s="36">
        <v>0.5</v>
      </c>
      <c r="O32" s="40">
        <v>5.22</v>
      </c>
      <c r="P32" s="38">
        <v>5.22</v>
      </c>
      <c r="Q32" s="41">
        <v>0.89</v>
      </c>
      <c r="R32" s="42"/>
      <c r="S32" s="206">
        <f t="shared" si="0"/>
        <v>686.19</v>
      </c>
      <c r="T32" s="206">
        <f t="shared" si="1"/>
        <v>584.73</v>
      </c>
      <c r="U32" s="206">
        <f t="shared" si="2"/>
        <v>1025.28</v>
      </c>
      <c r="V32" s="211">
        <f t="shared" si="3"/>
        <v>868.64</v>
      </c>
      <c r="W32" s="211">
        <f t="shared" si="4"/>
        <v>815.24</v>
      </c>
    </row>
    <row r="33" spans="1:23">
      <c r="A33" s="1"/>
      <c r="B33" s="69" t="s">
        <v>133</v>
      </c>
      <c r="C33" s="54"/>
      <c r="D33" s="55"/>
      <c r="E33" s="18"/>
      <c r="F33" s="19"/>
      <c r="G33" s="20"/>
      <c r="H33" s="21"/>
      <c r="I33" s="22"/>
      <c r="J33" s="23"/>
      <c r="K33" s="24"/>
      <c r="L33" s="24"/>
      <c r="M33" s="25"/>
      <c r="N33" s="22"/>
      <c r="O33" s="26"/>
      <c r="P33" s="24"/>
      <c r="Q33" s="56"/>
      <c r="R33" s="42"/>
      <c r="S33" s="207">
        <f t="shared" si="0"/>
        <v>0</v>
      </c>
      <c r="T33" s="207">
        <f t="shared" si="1"/>
        <v>0</v>
      </c>
      <c r="U33" s="207">
        <f t="shared" si="2"/>
        <v>0</v>
      </c>
      <c r="V33" s="208">
        <f t="shared" si="3"/>
        <v>0</v>
      </c>
      <c r="W33" s="208">
        <f t="shared" si="4"/>
        <v>0</v>
      </c>
    </row>
    <row r="34" spans="1:23">
      <c r="A34" s="1"/>
      <c r="B34" s="125" t="s">
        <v>134</v>
      </c>
      <c r="C34" s="57"/>
      <c r="D34" s="58"/>
      <c r="E34" s="59" t="s">
        <v>135</v>
      </c>
      <c r="F34" s="60" t="s">
        <v>136</v>
      </c>
      <c r="G34" s="61" t="s">
        <v>57</v>
      </c>
      <c r="H34" s="62">
        <v>5.18</v>
      </c>
      <c r="I34" s="63"/>
      <c r="J34" s="64"/>
      <c r="K34" s="65">
        <v>5.18</v>
      </c>
      <c r="L34" s="65">
        <v>9.85</v>
      </c>
      <c r="M34" s="66">
        <v>7.55</v>
      </c>
      <c r="N34" s="63">
        <v>0.5</v>
      </c>
      <c r="O34" s="67">
        <v>4.93</v>
      </c>
      <c r="P34" s="65">
        <v>4.93</v>
      </c>
      <c r="Q34" s="68">
        <v>25.54</v>
      </c>
      <c r="R34" s="42"/>
      <c r="S34" s="206">
        <f t="shared" si="0"/>
        <v>19691.34</v>
      </c>
      <c r="T34" s="206">
        <f t="shared" si="1"/>
        <v>16779.78</v>
      </c>
      <c r="U34" s="206">
        <f t="shared" si="2"/>
        <v>29422.079999999998</v>
      </c>
      <c r="V34" s="211">
        <f t="shared" si="3"/>
        <v>24927.040000000001</v>
      </c>
      <c r="W34" s="211">
        <f t="shared" si="4"/>
        <v>23394.639999999999</v>
      </c>
    </row>
    <row r="35" spans="1:23">
      <c r="A35" s="1"/>
      <c r="B35" s="125" t="s">
        <v>137</v>
      </c>
      <c r="C35" s="57"/>
      <c r="D35" s="58"/>
      <c r="E35" s="59" t="s">
        <v>138</v>
      </c>
      <c r="F35" s="60" t="s">
        <v>139</v>
      </c>
      <c r="G35" s="61" t="s">
        <v>57</v>
      </c>
      <c r="H35" s="62">
        <v>0.93</v>
      </c>
      <c r="I35" s="63"/>
      <c r="J35" s="64"/>
      <c r="K35" s="65">
        <v>0.93</v>
      </c>
      <c r="L35" s="65">
        <v>9.85</v>
      </c>
      <c r="M35" s="66">
        <v>7.55</v>
      </c>
      <c r="N35" s="63">
        <v>0.5</v>
      </c>
      <c r="O35" s="67">
        <v>4.93</v>
      </c>
      <c r="P35" s="65">
        <v>4.93</v>
      </c>
      <c r="Q35" s="68">
        <v>4.58</v>
      </c>
      <c r="R35" s="42"/>
      <c r="S35" s="206">
        <f t="shared" si="0"/>
        <v>3531.18</v>
      </c>
      <c r="T35" s="206">
        <f t="shared" si="1"/>
        <v>3009.06</v>
      </c>
      <c r="U35" s="206">
        <f t="shared" si="2"/>
        <v>5276.16</v>
      </c>
      <c r="V35" s="211">
        <f t="shared" si="3"/>
        <v>4470.08</v>
      </c>
      <c r="W35" s="211">
        <f t="shared" si="4"/>
        <v>4195.28</v>
      </c>
    </row>
    <row r="36" spans="1:23">
      <c r="A36" s="1"/>
      <c r="B36" s="125" t="s">
        <v>140</v>
      </c>
      <c r="C36" s="70"/>
      <c r="D36" s="58"/>
      <c r="E36" s="59" t="s">
        <v>141</v>
      </c>
      <c r="F36" s="60" t="s">
        <v>142</v>
      </c>
      <c r="G36" s="61" t="s">
        <v>81</v>
      </c>
      <c r="H36" s="62">
        <v>0.22</v>
      </c>
      <c r="I36" s="63"/>
      <c r="J36" s="64"/>
      <c r="K36" s="65">
        <v>0.22</v>
      </c>
      <c r="L36" s="65">
        <v>9.85</v>
      </c>
      <c r="M36" s="66">
        <v>7.55</v>
      </c>
      <c r="N36" s="63">
        <v>0.5</v>
      </c>
      <c r="O36" s="67">
        <v>4.93</v>
      </c>
      <c r="P36" s="65">
        <v>4.93</v>
      </c>
      <c r="Q36" s="82">
        <v>1.08</v>
      </c>
      <c r="R36" s="42"/>
      <c r="S36" s="206">
        <f t="shared" si="0"/>
        <v>832.68000000000006</v>
      </c>
      <c r="T36" s="206">
        <f t="shared" si="1"/>
        <v>709.56000000000006</v>
      </c>
      <c r="U36" s="206">
        <f t="shared" si="2"/>
        <v>1244.1600000000001</v>
      </c>
      <c r="V36" s="211">
        <f t="shared" si="3"/>
        <v>1054.0800000000002</v>
      </c>
      <c r="W36" s="211">
        <f t="shared" si="4"/>
        <v>989.28000000000009</v>
      </c>
    </row>
    <row r="37" spans="1:23" ht="13.5" thickBot="1">
      <c r="A37" s="1"/>
      <c r="B37" s="127" t="s">
        <v>143</v>
      </c>
      <c r="C37" s="30"/>
      <c r="D37" s="43"/>
      <c r="E37" s="44" t="s">
        <v>144</v>
      </c>
      <c r="F37" s="45" t="s">
        <v>142</v>
      </c>
      <c r="G37" s="34" t="s">
        <v>57</v>
      </c>
      <c r="H37" s="47">
        <v>4.72</v>
      </c>
      <c r="I37" s="48">
        <v>0.3</v>
      </c>
      <c r="J37" s="49" t="s">
        <v>6</v>
      </c>
      <c r="K37" s="50">
        <v>3.3</v>
      </c>
      <c r="L37" s="50">
        <v>9.85</v>
      </c>
      <c r="M37" s="51">
        <v>7.55</v>
      </c>
      <c r="N37" s="48">
        <v>0.5</v>
      </c>
      <c r="O37" s="52">
        <v>4.93</v>
      </c>
      <c r="P37" s="50">
        <v>4.93</v>
      </c>
      <c r="Q37" s="53">
        <v>16.27</v>
      </c>
      <c r="R37" s="42"/>
      <c r="S37" s="209">
        <f t="shared" si="0"/>
        <v>12544.17</v>
      </c>
      <c r="T37" s="209">
        <f t="shared" si="1"/>
        <v>10689.39</v>
      </c>
      <c r="U37" s="209">
        <f t="shared" si="2"/>
        <v>18743.04</v>
      </c>
      <c r="V37" s="210">
        <f t="shared" si="3"/>
        <v>15879.52</v>
      </c>
      <c r="W37" s="210">
        <f t="shared" si="4"/>
        <v>14903.32</v>
      </c>
    </row>
    <row r="38" spans="1:23">
      <c r="A38" s="1"/>
      <c r="B38" s="69" t="s">
        <v>145</v>
      </c>
      <c r="C38" s="84"/>
      <c r="D38" s="85"/>
      <c r="E38" s="86"/>
      <c r="F38" s="87"/>
      <c r="G38" s="88"/>
      <c r="H38" s="89"/>
      <c r="I38" s="90"/>
      <c r="J38" s="91"/>
      <c r="K38" s="92"/>
      <c r="L38" s="92"/>
      <c r="M38" s="93"/>
      <c r="N38" s="90"/>
      <c r="O38" s="94"/>
      <c r="P38" s="92"/>
      <c r="Q38" s="95"/>
      <c r="R38" s="42"/>
      <c r="S38" s="206">
        <f t="shared" si="0"/>
        <v>0</v>
      </c>
      <c r="T38" s="206">
        <f t="shared" si="1"/>
        <v>0</v>
      </c>
      <c r="U38" s="206">
        <f t="shared" si="2"/>
        <v>0</v>
      </c>
      <c r="V38" s="211">
        <f t="shared" si="3"/>
        <v>0</v>
      </c>
      <c r="W38" s="211">
        <f t="shared" si="4"/>
        <v>0</v>
      </c>
    </row>
    <row r="39" spans="1:23">
      <c r="A39" s="1"/>
      <c r="B39" s="126" t="s">
        <v>146</v>
      </c>
      <c r="C39" s="70"/>
      <c r="D39" s="71"/>
      <c r="E39" s="72" t="s">
        <v>147</v>
      </c>
      <c r="F39" s="73" t="s">
        <v>148</v>
      </c>
      <c r="G39" s="74" t="s">
        <v>57</v>
      </c>
      <c r="H39" s="75">
        <v>1.41</v>
      </c>
      <c r="I39" s="76"/>
      <c r="J39" s="77"/>
      <c r="K39" s="78">
        <v>1.41</v>
      </c>
      <c r="L39" s="78">
        <v>14.65</v>
      </c>
      <c r="M39" s="79">
        <v>10.92</v>
      </c>
      <c r="N39" s="76">
        <v>0.5</v>
      </c>
      <c r="O39" s="196">
        <v>7.33</v>
      </c>
      <c r="P39" s="78">
        <v>6</v>
      </c>
      <c r="Q39" s="68">
        <v>8.4600000000000009</v>
      </c>
      <c r="R39" s="42"/>
      <c r="S39" s="206">
        <f t="shared" si="0"/>
        <v>6522.6600000000008</v>
      </c>
      <c r="T39" s="206">
        <f t="shared" si="1"/>
        <v>5558.22</v>
      </c>
      <c r="U39" s="206">
        <f t="shared" si="2"/>
        <v>9745.9200000000019</v>
      </c>
      <c r="V39" s="211">
        <f t="shared" si="3"/>
        <v>8256.9600000000009</v>
      </c>
      <c r="W39" s="211">
        <f t="shared" si="4"/>
        <v>7749.3600000000006</v>
      </c>
    </row>
    <row r="40" spans="1:23">
      <c r="A40" s="1"/>
      <c r="B40" s="128" t="s">
        <v>149</v>
      </c>
      <c r="C40" s="102"/>
      <c r="D40" s="103"/>
      <c r="E40" s="104" t="s">
        <v>150</v>
      </c>
      <c r="F40" s="101" t="s">
        <v>151</v>
      </c>
      <c r="G40" s="121" t="s">
        <v>57</v>
      </c>
      <c r="H40" s="105">
        <v>1.49</v>
      </c>
      <c r="I40" s="106"/>
      <c r="J40" s="107"/>
      <c r="K40" s="108">
        <v>1.49</v>
      </c>
      <c r="L40" s="108">
        <v>14.65</v>
      </c>
      <c r="M40" s="262">
        <v>10.92</v>
      </c>
      <c r="N40" s="106">
        <v>0.5</v>
      </c>
      <c r="O40" s="122">
        <v>7.33</v>
      </c>
      <c r="P40" s="108">
        <v>6</v>
      </c>
      <c r="Q40" s="56">
        <v>8.94</v>
      </c>
      <c r="R40" s="42"/>
      <c r="S40" s="206">
        <f t="shared" ref="S40:S43" si="5">$S$5*Q40</f>
        <v>6892.74</v>
      </c>
      <c r="T40" s="206">
        <f t="shared" ref="T40:T43" si="6">$T$5*Q40</f>
        <v>5873.58</v>
      </c>
      <c r="U40" s="206">
        <f t="shared" ref="U40:U43" si="7">Q40*$U$5</f>
        <v>10298.879999999999</v>
      </c>
      <c r="V40" s="211">
        <f t="shared" ref="V40:V43" si="8">$V$5*Q40</f>
        <v>8725.4399999999987</v>
      </c>
      <c r="W40" s="211">
        <f t="shared" ref="W40:W43" si="9">$W$5*Q40</f>
        <v>8189.04</v>
      </c>
    </row>
    <row r="41" spans="1:23">
      <c r="A41" s="1"/>
      <c r="B41" s="128" t="s">
        <v>152</v>
      </c>
      <c r="C41" s="102"/>
      <c r="D41" s="103"/>
      <c r="E41" s="104" t="s">
        <v>153</v>
      </c>
      <c r="F41" s="101" t="s">
        <v>154</v>
      </c>
      <c r="G41" s="121" t="s">
        <v>57</v>
      </c>
      <c r="H41" s="105">
        <v>3.57</v>
      </c>
      <c r="I41" s="106"/>
      <c r="J41" s="107"/>
      <c r="K41" s="108">
        <v>3.57</v>
      </c>
      <c r="L41" s="108">
        <v>9.85</v>
      </c>
      <c r="M41" s="262">
        <v>10.92</v>
      </c>
      <c r="N41" s="106">
        <v>0.5</v>
      </c>
      <c r="O41" s="122">
        <v>4.93</v>
      </c>
      <c r="P41" s="108">
        <v>4.93</v>
      </c>
      <c r="Q41" s="56">
        <v>17.600000000000001</v>
      </c>
      <c r="R41" s="42"/>
      <c r="S41" s="206">
        <f t="shared" si="5"/>
        <v>13569.6</v>
      </c>
      <c r="T41" s="206">
        <f t="shared" si="6"/>
        <v>11563.2</v>
      </c>
      <c r="U41" s="206">
        <f t="shared" si="7"/>
        <v>20275.2</v>
      </c>
      <c r="V41" s="211">
        <f t="shared" si="8"/>
        <v>17177.600000000002</v>
      </c>
      <c r="W41" s="211">
        <f t="shared" si="9"/>
        <v>16121.600000000002</v>
      </c>
    </row>
    <row r="42" spans="1:23">
      <c r="A42" s="1"/>
      <c r="B42" s="128" t="s">
        <v>155</v>
      </c>
      <c r="C42" s="102"/>
      <c r="D42" s="103"/>
      <c r="E42" s="104" t="s">
        <v>156</v>
      </c>
      <c r="F42" s="101" t="s">
        <v>157</v>
      </c>
      <c r="G42" s="121" t="s">
        <v>57</v>
      </c>
      <c r="H42" s="105">
        <v>1.74</v>
      </c>
      <c r="I42" s="106"/>
      <c r="J42" s="107"/>
      <c r="K42" s="108">
        <v>1.74</v>
      </c>
      <c r="L42" s="108">
        <v>14.65</v>
      </c>
      <c r="M42" s="262">
        <v>10.92</v>
      </c>
      <c r="N42" s="106">
        <v>0.5</v>
      </c>
      <c r="O42" s="122">
        <v>7.33</v>
      </c>
      <c r="P42" s="108">
        <v>6</v>
      </c>
      <c r="Q42" s="56">
        <v>10.44</v>
      </c>
      <c r="R42" s="42"/>
      <c r="S42" s="206">
        <f t="shared" si="5"/>
        <v>8049.24</v>
      </c>
      <c r="T42" s="206">
        <f t="shared" si="6"/>
        <v>6859.08</v>
      </c>
      <c r="U42" s="206">
        <f t="shared" si="7"/>
        <v>12026.88</v>
      </c>
      <c r="V42" s="211">
        <f t="shared" si="8"/>
        <v>10189.439999999999</v>
      </c>
      <c r="W42" s="211">
        <f t="shared" si="9"/>
        <v>9563.0399999999991</v>
      </c>
    </row>
    <row r="43" spans="1:23" ht="13.5" thickBot="1">
      <c r="A43" s="1"/>
      <c r="B43" s="128" t="s">
        <v>158</v>
      </c>
      <c r="C43" s="102"/>
      <c r="D43" s="103"/>
      <c r="E43" s="104" t="s">
        <v>159</v>
      </c>
      <c r="F43" s="101" t="s">
        <v>160</v>
      </c>
      <c r="G43" s="121" t="s">
        <v>57</v>
      </c>
      <c r="H43" s="105">
        <v>1.48</v>
      </c>
      <c r="I43" s="106"/>
      <c r="J43" s="107"/>
      <c r="K43" s="108">
        <v>1.48</v>
      </c>
      <c r="L43" s="108">
        <v>14.65</v>
      </c>
      <c r="M43" s="262">
        <v>10.92</v>
      </c>
      <c r="N43" s="106">
        <v>0.5</v>
      </c>
      <c r="O43" s="122">
        <v>7.33</v>
      </c>
      <c r="P43" s="108">
        <v>6</v>
      </c>
      <c r="Q43" s="56">
        <v>8.8800000000000008</v>
      </c>
      <c r="R43" s="42"/>
      <c r="S43" s="206">
        <f t="shared" si="5"/>
        <v>6846.4800000000005</v>
      </c>
      <c r="T43" s="206">
        <f t="shared" si="6"/>
        <v>5834.1600000000008</v>
      </c>
      <c r="U43" s="206">
        <f t="shared" si="7"/>
        <v>10229.76</v>
      </c>
      <c r="V43" s="211">
        <f t="shared" si="8"/>
        <v>8666.880000000001</v>
      </c>
      <c r="W43" s="211">
        <f t="shared" si="9"/>
        <v>8134.0800000000008</v>
      </c>
    </row>
    <row r="44" spans="1:23">
      <c r="A44" s="1"/>
      <c r="B44" s="195" t="s">
        <v>161</v>
      </c>
      <c r="C44" s="84"/>
      <c r="D44" s="85"/>
      <c r="E44" s="86"/>
      <c r="F44" s="87"/>
      <c r="G44" s="88"/>
      <c r="H44" s="89"/>
      <c r="I44" s="90"/>
      <c r="J44" s="91"/>
      <c r="K44" s="92"/>
      <c r="L44" s="92"/>
      <c r="M44" s="93"/>
      <c r="N44" s="90"/>
      <c r="O44" s="94"/>
      <c r="P44" s="92"/>
      <c r="Q44" s="99"/>
      <c r="R44" s="42"/>
      <c r="S44" s="207">
        <f t="shared" si="0"/>
        <v>0</v>
      </c>
      <c r="T44" s="207">
        <f t="shared" si="1"/>
        <v>0</v>
      </c>
      <c r="U44" s="207">
        <f t="shared" si="2"/>
        <v>0</v>
      </c>
      <c r="V44" s="208">
        <f t="shared" si="3"/>
        <v>0</v>
      </c>
      <c r="W44" s="208">
        <f t="shared" si="4"/>
        <v>0</v>
      </c>
    </row>
    <row r="45" spans="1:23">
      <c r="A45" s="1"/>
      <c r="B45" s="194" t="s">
        <v>162</v>
      </c>
      <c r="C45" s="96"/>
      <c r="D45" s="58"/>
      <c r="E45" s="59"/>
      <c r="F45" s="60"/>
      <c r="G45" s="61"/>
      <c r="H45" s="62"/>
      <c r="I45" s="63"/>
      <c r="J45" s="64"/>
      <c r="K45" s="65"/>
      <c r="L45" s="65"/>
      <c r="M45" s="66"/>
      <c r="N45" s="63"/>
      <c r="O45" s="67"/>
      <c r="P45" s="65"/>
      <c r="Q45" s="68"/>
      <c r="R45" s="42"/>
      <c r="S45" s="206">
        <f t="shared" si="0"/>
        <v>0</v>
      </c>
      <c r="T45" s="206">
        <f t="shared" si="1"/>
        <v>0</v>
      </c>
      <c r="U45" s="206">
        <f t="shared" si="2"/>
        <v>0</v>
      </c>
      <c r="V45" s="211">
        <f t="shared" si="3"/>
        <v>0</v>
      </c>
      <c r="W45" s="211">
        <f t="shared" si="4"/>
        <v>0</v>
      </c>
    </row>
    <row r="46" spans="1:23">
      <c r="A46" s="1"/>
      <c r="B46" s="125" t="s">
        <v>163</v>
      </c>
      <c r="C46" s="57"/>
      <c r="D46" s="58"/>
      <c r="E46" s="59" t="s">
        <v>164</v>
      </c>
      <c r="F46" s="60" t="s">
        <v>165</v>
      </c>
      <c r="G46" s="61" t="s">
        <v>166</v>
      </c>
      <c r="H46" s="62">
        <v>3.11</v>
      </c>
      <c r="I46" s="63">
        <v>0.4</v>
      </c>
      <c r="J46" s="64" t="s">
        <v>6</v>
      </c>
      <c r="K46" s="65">
        <v>1.87</v>
      </c>
      <c r="L46" s="65">
        <v>4.45</v>
      </c>
      <c r="M46" s="65">
        <v>6.43</v>
      </c>
      <c r="N46" s="63">
        <v>0.5</v>
      </c>
      <c r="O46" s="65">
        <v>2.23</v>
      </c>
      <c r="P46" s="65">
        <v>2.23</v>
      </c>
      <c r="Q46" s="82">
        <v>4.17</v>
      </c>
      <c r="R46" s="42"/>
      <c r="S46" s="206">
        <f t="shared" si="0"/>
        <v>3215.07</v>
      </c>
      <c r="T46" s="206">
        <f t="shared" si="1"/>
        <v>2739.69</v>
      </c>
      <c r="U46" s="206">
        <f t="shared" si="2"/>
        <v>4803.84</v>
      </c>
      <c r="V46" s="211">
        <f t="shared" si="3"/>
        <v>4069.92</v>
      </c>
      <c r="W46" s="211">
        <f t="shared" si="4"/>
        <v>3819.72</v>
      </c>
    </row>
    <row r="47" spans="1:23">
      <c r="A47" s="1"/>
      <c r="B47" s="125" t="s">
        <v>167</v>
      </c>
      <c r="C47" s="57"/>
      <c r="D47" s="58"/>
      <c r="E47" s="59" t="s">
        <v>168</v>
      </c>
      <c r="F47" s="60" t="s">
        <v>169</v>
      </c>
      <c r="G47" s="61" t="s">
        <v>57</v>
      </c>
      <c r="H47" s="62">
        <v>5.98</v>
      </c>
      <c r="I47" s="63">
        <v>0.43</v>
      </c>
      <c r="J47" s="64" t="s">
        <v>4</v>
      </c>
      <c r="K47" s="65">
        <v>3.41</v>
      </c>
      <c r="L47" s="65">
        <v>4.45</v>
      </c>
      <c r="M47" s="65">
        <v>6.43</v>
      </c>
      <c r="N47" s="63">
        <v>0.5</v>
      </c>
      <c r="O47" s="65">
        <v>2.23</v>
      </c>
      <c r="P47" s="65">
        <v>2.23</v>
      </c>
      <c r="Q47" s="82">
        <v>7.6</v>
      </c>
      <c r="R47" s="42"/>
      <c r="S47" s="206">
        <f t="shared" si="0"/>
        <v>5859.5999999999995</v>
      </c>
      <c r="T47" s="206">
        <f t="shared" si="1"/>
        <v>4993.2</v>
      </c>
      <c r="U47" s="206">
        <f t="shared" si="2"/>
        <v>8755.1999999999989</v>
      </c>
      <c r="V47" s="211">
        <f t="shared" si="3"/>
        <v>7417.5999999999995</v>
      </c>
      <c r="W47" s="211">
        <f t="shared" si="4"/>
        <v>6961.5999999999995</v>
      </c>
    </row>
    <row r="48" spans="1:23">
      <c r="A48" s="1"/>
      <c r="B48" s="125" t="s">
        <v>170</v>
      </c>
      <c r="C48" s="57"/>
      <c r="D48" s="58"/>
      <c r="E48" s="59" t="s">
        <v>171</v>
      </c>
      <c r="F48" s="60" t="s">
        <v>172</v>
      </c>
      <c r="G48" s="61" t="s">
        <v>173</v>
      </c>
      <c r="H48" s="62">
        <v>13.51</v>
      </c>
      <c r="I48" s="63">
        <v>0.56000000000000005</v>
      </c>
      <c r="J48" s="64" t="s">
        <v>6</v>
      </c>
      <c r="K48" s="65">
        <v>5.94</v>
      </c>
      <c r="L48" s="81">
        <v>1.2</v>
      </c>
      <c r="M48" s="65">
        <v>1.2</v>
      </c>
      <c r="N48" s="63">
        <v>0.5</v>
      </c>
      <c r="O48" s="65">
        <v>0.6</v>
      </c>
      <c r="P48" s="65">
        <v>0.6</v>
      </c>
      <c r="Q48" s="82">
        <v>3.56</v>
      </c>
      <c r="R48" s="42"/>
      <c r="S48" s="206">
        <f t="shared" si="0"/>
        <v>2744.76</v>
      </c>
      <c r="T48" s="206">
        <f t="shared" si="1"/>
        <v>2338.92</v>
      </c>
      <c r="U48" s="206">
        <f t="shared" si="2"/>
        <v>4101.12</v>
      </c>
      <c r="V48" s="211">
        <f t="shared" si="3"/>
        <v>3474.56</v>
      </c>
      <c r="W48" s="211">
        <f t="shared" si="4"/>
        <v>3260.96</v>
      </c>
    </row>
    <row r="49" spans="1:23">
      <c r="A49" s="1"/>
      <c r="B49" s="125" t="s">
        <v>174</v>
      </c>
      <c r="C49" s="57"/>
      <c r="D49" s="58"/>
      <c r="E49" s="59" t="s">
        <v>175</v>
      </c>
      <c r="F49" s="60" t="s">
        <v>176</v>
      </c>
      <c r="G49" s="61" t="s">
        <v>57</v>
      </c>
      <c r="H49" s="62">
        <v>2.62</v>
      </c>
      <c r="I49" s="63">
        <v>0.2</v>
      </c>
      <c r="J49" s="64" t="s">
        <v>6</v>
      </c>
      <c r="K49" s="65">
        <v>2.1</v>
      </c>
      <c r="L49" s="81">
        <v>4.45</v>
      </c>
      <c r="M49" s="65">
        <v>6.43</v>
      </c>
      <c r="N49" s="63">
        <v>0.5</v>
      </c>
      <c r="O49" s="65">
        <v>2.23</v>
      </c>
      <c r="P49" s="65">
        <v>2.23</v>
      </c>
      <c r="Q49" s="82">
        <v>4.68</v>
      </c>
      <c r="R49" s="42"/>
      <c r="S49" s="206">
        <f t="shared" si="0"/>
        <v>3608.2799999999997</v>
      </c>
      <c r="T49" s="206">
        <f t="shared" si="1"/>
        <v>3074.7599999999998</v>
      </c>
      <c r="U49" s="206">
        <f t="shared" si="2"/>
        <v>5391.36</v>
      </c>
      <c r="V49" s="211">
        <f t="shared" si="3"/>
        <v>4567.6799999999994</v>
      </c>
      <c r="W49" s="211">
        <f t="shared" si="4"/>
        <v>4286.88</v>
      </c>
    </row>
    <row r="50" spans="1:23">
      <c r="A50" s="1"/>
      <c r="B50" s="125" t="s">
        <v>177</v>
      </c>
      <c r="C50" s="57"/>
      <c r="D50" s="58"/>
      <c r="E50" s="59" t="s">
        <v>178</v>
      </c>
      <c r="F50" s="60" t="s">
        <v>179</v>
      </c>
      <c r="G50" s="61" t="s">
        <v>180</v>
      </c>
      <c r="H50" s="62">
        <v>5.19</v>
      </c>
      <c r="I50" s="63">
        <v>0.4</v>
      </c>
      <c r="J50" s="64" t="s">
        <v>6</v>
      </c>
      <c r="K50" s="65">
        <v>3.11</v>
      </c>
      <c r="L50" s="81">
        <v>4.45</v>
      </c>
      <c r="M50" s="65">
        <v>6.43</v>
      </c>
      <c r="N50" s="63">
        <v>0.5</v>
      </c>
      <c r="O50" s="65">
        <v>2.23</v>
      </c>
      <c r="P50" s="65">
        <v>2.23</v>
      </c>
      <c r="Q50" s="82">
        <v>6.94</v>
      </c>
      <c r="R50" s="42"/>
      <c r="S50" s="206">
        <f t="shared" si="0"/>
        <v>5350.7400000000007</v>
      </c>
      <c r="T50" s="206">
        <f t="shared" si="1"/>
        <v>4559.58</v>
      </c>
      <c r="U50" s="206">
        <f t="shared" si="2"/>
        <v>7994.88</v>
      </c>
      <c r="V50" s="211">
        <f t="shared" si="3"/>
        <v>6773.4400000000005</v>
      </c>
      <c r="W50" s="211">
        <f t="shared" si="4"/>
        <v>6357.04</v>
      </c>
    </row>
    <row r="51" spans="1:23">
      <c r="A51" s="1"/>
      <c r="B51" s="125" t="s">
        <v>181</v>
      </c>
      <c r="C51" s="57"/>
      <c r="D51" s="58"/>
      <c r="E51" s="59" t="s">
        <v>182</v>
      </c>
      <c r="F51" s="60" t="s">
        <v>183</v>
      </c>
      <c r="G51" s="61" t="s">
        <v>184</v>
      </c>
      <c r="H51" s="62">
        <v>5.54</v>
      </c>
      <c r="I51" s="63">
        <v>0.4</v>
      </c>
      <c r="J51" s="64" t="s">
        <v>6</v>
      </c>
      <c r="K51" s="65">
        <v>3.32</v>
      </c>
      <c r="L51" s="81">
        <v>1.2</v>
      </c>
      <c r="M51" s="65">
        <v>1.2</v>
      </c>
      <c r="N51" s="63">
        <v>0.5</v>
      </c>
      <c r="O51" s="65">
        <v>0.6</v>
      </c>
      <c r="P51" s="65">
        <v>0.6</v>
      </c>
      <c r="Q51" s="82">
        <v>1.99</v>
      </c>
      <c r="R51" s="42"/>
      <c r="S51" s="206">
        <f t="shared" si="0"/>
        <v>1534.29</v>
      </c>
      <c r="T51" s="206">
        <f t="shared" si="1"/>
        <v>1307.43</v>
      </c>
      <c r="U51" s="206">
        <f t="shared" si="2"/>
        <v>2292.48</v>
      </c>
      <c r="V51" s="211">
        <f t="shared" si="3"/>
        <v>1942.24</v>
      </c>
      <c r="W51" s="211">
        <f t="shared" si="4"/>
        <v>1822.84</v>
      </c>
    </row>
    <row r="52" spans="1:23" ht="13.5" thickBot="1">
      <c r="A52" s="1"/>
      <c r="B52" s="123" t="s">
        <v>185</v>
      </c>
      <c r="C52" s="30"/>
      <c r="D52" s="31"/>
      <c r="E52" s="32" t="s">
        <v>186</v>
      </c>
      <c r="F52" s="33" t="s">
        <v>187</v>
      </c>
      <c r="G52" s="34" t="s">
        <v>57</v>
      </c>
      <c r="H52" s="35">
        <v>4.1500000000000004</v>
      </c>
      <c r="I52" s="36">
        <v>0.28000000000000003</v>
      </c>
      <c r="J52" s="37" t="s">
        <v>4</v>
      </c>
      <c r="K52" s="38">
        <v>2.99</v>
      </c>
      <c r="L52" s="38">
        <v>4.45</v>
      </c>
      <c r="M52" s="38">
        <v>6.43</v>
      </c>
      <c r="N52" s="36">
        <v>0.5</v>
      </c>
      <c r="O52" s="38">
        <v>2.23</v>
      </c>
      <c r="P52" s="38">
        <v>2.23</v>
      </c>
      <c r="Q52" s="41">
        <v>6.67</v>
      </c>
      <c r="R52" s="42"/>
      <c r="S52" s="209">
        <f t="shared" si="0"/>
        <v>5142.57</v>
      </c>
      <c r="T52" s="209">
        <f t="shared" si="1"/>
        <v>4382.1899999999996</v>
      </c>
      <c r="U52" s="209">
        <f t="shared" si="2"/>
        <v>7683.84</v>
      </c>
      <c r="V52" s="210">
        <f t="shared" si="3"/>
        <v>6509.92</v>
      </c>
      <c r="W52" s="210">
        <f t="shared" si="4"/>
        <v>6109.72</v>
      </c>
    </row>
    <row r="53" spans="1:23">
      <c r="A53" s="1"/>
      <c r="B53" s="195" t="s">
        <v>188</v>
      </c>
      <c r="C53" s="97"/>
      <c r="D53" s="85"/>
      <c r="E53" s="86"/>
      <c r="F53" s="98"/>
      <c r="G53" s="88"/>
      <c r="H53" s="89"/>
      <c r="I53" s="90"/>
      <c r="J53" s="91"/>
      <c r="K53" s="92"/>
      <c r="L53" s="92"/>
      <c r="M53" s="92"/>
      <c r="N53" s="90"/>
      <c r="O53" s="92"/>
      <c r="P53" s="92"/>
      <c r="Q53" s="99"/>
      <c r="R53" s="42"/>
      <c r="S53" s="206">
        <f t="shared" si="0"/>
        <v>0</v>
      </c>
      <c r="T53" s="206">
        <f t="shared" si="1"/>
        <v>0</v>
      </c>
      <c r="U53" s="206">
        <f t="shared" si="2"/>
        <v>0</v>
      </c>
      <c r="V53" s="211">
        <f t="shared" si="3"/>
        <v>0</v>
      </c>
      <c r="W53" s="211">
        <f t="shared" si="4"/>
        <v>0</v>
      </c>
    </row>
    <row r="54" spans="1:23">
      <c r="A54" s="1"/>
      <c r="B54" s="125" t="s">
        <v>189</v>
      </c>
      <c r="C54" s="57"/>
      <c r="D54" s="58"/>
      <c r="E54" s="59" t="s">
        <v>190</v>
      </c>
      <c r="F54" s="60" t="s">
        <v>191</v>
      </c>
      <c r="G54" s="61" t="s">
        <v>57</v>
      </c>
      <c r="H54" s="62">
        <v>26.15</v>
      </c>
      <c r="I54" s="63">
        <v>0.5</v>
      </c>
      <c r="J54" s="64" t="s">
        <v>6</v>
      </c>
      <c r="K54" s="65">
        <v>13.08</v>
      </c>
      <c r="L54" s="65">
        <v>5.64</v>
      </c>
      <c r="M54" s="65">
        <v>4.79</v>
      </c>
      <c r="N54" s="63">
        <v>0.5</v>
      </c>
      <c r="O54" s="65">
        <v>2.82</v>
      </c>
      <c r="P54" s="65">
        <v>2.82</v>
      </c>
      <c r="Q54" s="82">
        <v>36.89</v>
      </c>
      <c r="R54" s="42"/>
      <c r="S54" s="206">
        <f t="shared" si="0"/>
        <v>28442.19</v>
      </c>
      <c r="T54" s="206">
        <f t="shared" si="1"/>
        <v>24236.73</v>
      </c>
      <c r="U54" s="206">
        <f t="shared" si="2"/>
        <v>42497.279999999999</v>
      </c>
      <c r="V54" s="211">
        <f t="shared" si="3"/>
        <v>36004.639999999999</v>
      </c>
      <c r="W54" s="211">
        <f t="shared" si="4"/>
        <v>33791.24</v>
      </c>
    </row>
    <row r="55" spans="1:23">
      <c r="A55" s="1"/>
      <c r="B55" s="125" t="s">
        <v>192</v>
      </c>
      <c r="C55" s="57"/>
      <c r="D55" s="58"/>
      <c r="E55" s="59" t="s">
        <v>193</v>
      </c>
      <c r="F55" s="60" t="s">
        <v>194</v>
      </c>
      <c r="G55" s="61" t="s">
        <v>57</v>
      </c>
      <c r="H55" s="62">
        <v>9.85</v>
      </c>
      <c r="I55" s="63">
        <v>0.43</v>
      </c>
      <c r="J55" s="64" t="s">
        <v>4</v>
      </c>
      <c r="K55" s="65">
        <v>5.61</v>
      </c>
      <c r="L55" s="81">
        <v>6.07</v>
      </c>
      <c r="M55" s="65">
        <v>4.79</v>
      </c>
      <c r="N55" s="63">
        <v>0.5</v>
      </c>
      <c r="O55" s="65">
        <v>3.04</v>
      </c>
      <c r="P55" s="65">
        <v>3.04</v>
      </c>
      <c r="Q55" s="82">
        <v>17.05</v>
      </c>
      <c r="R55" s="42"/>
      <c r="S55" s="206">
        <f t="shared" si="0"/>
        <v>13145.550000000001</v>
      </c>
      <c r="T55" s="206">
        <f t="shared" si="1"/>
        <v>11201.85</v>
      </c>
      <c r="U55" s="206">
        <f t="shared" si="2"/>
        <v>19641.600000000002</v>
      </c>
      <c r="V55" s="211">
        <f t="shared" si="3"/>
        <v>16640.8</v>
      </c>
      <c r="W55" s="211">
        <f t="shared" si="4"/>
        <v>15617.800000000001</v>
      </c>
    </row>
    <row r="56" spans="1:23" ht="13.5" thickBot="1">
      <c r="A56" s="1"/>
      <c r="B56" s="127" t="s">
        <v>195</v>
      </c>
      <c r="C56" s="30"/>
      <c r="D56" s="43"/>
      <c r="E56" s="44" t="s">
        <v>196</v>
      </c>
      <c r="F56" s="33" t="s">
        <v>197</v>
      </c>
      <c r="G56" s="46" t="s">
        <v>57</v>
      </c>
      <c r="H56" s="47">
        <v>42.8</v>
      </c>
      <c r="I56" s="48">
        <v>0.7</v>
      </c>
      <c r="J56" s="49" t="s">
        <v>4</v>
      </c>
      <c r="K56" s="50">
        <v>12.84</v>
      </c>
      <c r="L56" s="100">
        <v>4.53</v>
      </c>
      <c r="M56" s="50">
        <v>4.79</v>
      </c>
      <c r="N56" s="48">
        <v>0.5</v>
      </c>
      <c r="O56" s="50">
        <v>2.27</v>
      </c>
      <c r="P56" s="50">
        <v>2.27</v>
      </c>
      <c r="Q56" s="53">
        <v>29.15</v>
      </c>
      <c r="R56" s="42"/>
      <c r="S56" s="206">
        <f t="shared" si="0"/>
        <v>22474.649999999998</v>
      </c>
      <c r="T56" s="206">
        <f t="shared" si="1"/>
        <v>19151.55</v>
      </c>
      <c r="U56" s="206">
        <f t="shared" si="2"/>
        <v>33580.799999999996</v>
      </c>
      <c r="V56" s="211">
        <f t="shared" si="3"/>
        <v>28450.399999999998</v>
      </c>
      <c r="W56" s="211">
        <f t="shared" si="4"/>
        <v>26701.399999999998</v>
      </c>
    </row>
    <row r="57" spans="1:23">
      <c r="A57" s="1"/>
      <c r="B57" s="195" t="s">
        <v>198</v>
      </c>
      <c r="C57" s="97"/>
      <c r="D57" s="85"/>
      <c r="E57" s="86"/>
      <c r="F57" s="101"/>
      <c r="G57" s="88"/>
      <c r="H57" s="89"/>
      <c r="I57" s="90"/>
      <c r="J57" s="91"/>
      <c r="K57" s="92"/>
      <c r="L57" s="92"/>
      <c r="M57" s="92"/>
      <c r="N57" s="90"/>
      <c r="O57" s="92"/>
      <c r="P57" s="92"/>
      <c r="Q57" s="99"/>
      <c r="R57" s="42"/>
      <c r="S57" s="207">
        <f t="shared" si="0"/>
        <v>0</v>
      </c>
      <c r="T57" s="207">
        <f t="shared" si="1"/>
        <v>0</v>
      </c>
      <c r="U57" s="207">
        <f t="shared" si="2"/>
        <v>0</v>
      </c>
      <c r="V57" s="208">
        <f t="shared" si="3"/>
        <v>0</v>
      </c>
      <c r="W57" s="208">
        <f t="shared" si="4"/>
        <v>0</v>
      </c>
    </row>
    <row r="58" spans="1:23">
      <c r="A58" s="1"/>
      <c r="B58" s="125" t="s">
        <v>199</v>
      </c>
      <c r="C58" s="57"/>
      <c r="D58" s="58"/>
      <c r="E58" s="59" t="s">
        <v>200</v>
      </c>
      <c r="F58" s="60" t="s">
        <v>201</v>
      </c>
      <c r="G58" s="61" t="s">
        <v>57</v>
      </c>
      <c r="H58" s="62">
        <v>4.9800000000000004</v>
      </c>
      <c r="I58" s="63">
        <v>0.3</v>
      </c>
      <c r="J58" s="64" t="s">
        <v>9</v>
      </c>
      <c r="K58" s="65">
        <v>3.49</v>
      </c>
      <c r="L58" s="65">
        <v>5.6</v>
      </c>
      <c r="M58" s="65">
        <v>6.43</v>
      </c>
      <c r="N58" s="63">
        <v>0.5</v>
      </c>
      <c r="O58" s="65">
        <v>2.8</v>
      </c>
      <c r="P58" s="65">
        <v>2.8</v>
      </c>
      <c r="Q58" s="82">
        <v>9.77</v>
      </c>
      <c r="R58" s="42"/>
      <c r="S58" s="206">
        <f t="shared" si="0"/>
        <v>7532.67</v>
      </c>
      <c r="T58" s="206">
        <f t="shared" si="1"/>
        <v>6418.8899999999994</v>
      </c>
      <c r="U58" s="206">
        <f t="shared" si="2"/>
        <v>11255.039999999999</v>
      </c>
      <c r="V58" s="211">
        <f t="shared" si="3"/>
        <v>9535.52</v>
      </c>
      <c r="W58" s="211">
        <f t="shared" si="4"/>
        <v>8949.32</v>
      </c>
    </row>
    <row r="59" spans="1:23">
      <c r="A59" s="1"/>
      <c r="B59" s="125" t="s">
        <v>202</v>
      </c>
      <c r="C59" s="57"/>
      <c r="D59" s="58"/>
      <c r="E59" s="59" t="s">
        <v>203</v>
      </c>
      <c r="F59" s="60" t="s">
        <v>204</v>
      </c>
      <c r="G59" s="61" t="s">
        <v>57</v>
      </c>
      <c r="H59" s="62">
        <v>6.94</v>
      </c>
      <c r="I59" s="63">
        <v>0.3</v>
      </c>
      <c r="J59" s="64" t="s">
        <v>6</v>
      </c>
      <c r="K59" s="65">
        <v>4.8600000000000003</v>
      </c>
      <c r="L59" s="65">
        <v>5.6</v>
      </c>
      <c r="M59" s="65">
        <v>6.43</v>
      </c>
      <c r="N59" s="63">
        <v>0.5</v>
      </c>
      <c r="O59" s="65">
        <v>2.8</v>
      </c>
      <c r="P59" s="65">
        <v>2.8</v>
      </c>
      <c r="Q59" s="82">
        <v>13.61</v>
      </c>
      <c r="R59" s="42"/>
      <c r="S59" s="206">
        <f t="shared" si="0"/>
        <v>10493.31</v>
      </c>
      <c r="T59" s="206">
        <f t="shared" si="1"/>
        <v>8941.77</v>
      </c>
      <c r="U59" s="206">
        <f t="shared" si="2"/>
        <v>15678.72</v>
      </c>
      <c r="V59" s="211">
        <f t="shared" si="3"/>
        <v>13283.359999999999</v>
      </c>
      <c r="W59" s="211">
        <f t="shared" si="4"/>
        <v>12466.76</v>
      </c>
    </row>
    <row r="60" spans="1:23">
      <c r="A60" s="1"/>
      <c r="B60" s="125" t="s">
        <v>205</v>
      </c>
      <c r="C60" s="57"/>
      <c r="D60" s="58"/>
      <c r="E60" s="59" t="s">
        <v>206</v>
      </c>
      <c r="F60" s="60" t="s">
        <v>207</v>
      </c>
      <c r="G60" s="61" t="s">
        <v>57</v>
      </c>
      <c r="H60" s="62">
        <v>2.33</v>
      </c>
      <c r="I60" s="63">
        <v>0.48</v>
      </c>
      <c r="J60" s="64" t="s">
        <v>4</v>
      </c>
      <c r="K60" s="65">
        <v>1.21</v>
      </c>
      <c r="L60" s="65">
        <v>5.6</v>
      </c>
      <c r="M60" s="65">
        <v>6.43</v>
      </c>
      <c r="N60" s="63">
        <v>0.5</v>
      </c>
      <c r="O60" s="65">
        <v>2.8</v>
      </c>
      <c r="P60" s="65">
        <v>2.8</v>
      </c>
      <c r="Q60" s="82">
        <v>3.39</v>
      </c>
      <c r="R60" s="42"/>
      <c r="S60" s="206">
        <f t="shared" si="0"/>
        <v>2613.69</v>
      </c>
      <c r="T60" s="206">
        <f t="shared" si="1"/>
        <v>2227.23</v>
      </c>
      <c r="U60" s="206">
        <f t="shared" si="2"/>
        <v>3905.28</v>
      </c>
      <c r="V60" s="211">
        <f t="shared" si="3"/>
        <v>3308.6400000000003</v>
      </c>
      <c r="W60" s="211">
        <f t="shared" si="4"/>
        <v>3105.2400000000002</v>
      </c>
    </row>
    <row r="61" spans="1:23">
      <c r="A61" s="1"/>
      <c r="B61" s="125" t="s">
        <v>208</v>
      </c>
      <c r="C61" s="57"/>
      <c r="D61" s="58"/>
      <c r="E61" s="59" t="s">
        <v>209</v>
      </c>
      <c r="F61" s="60" t="s">
        <v>210</v>
      </c>
      <c r="G61" s="61" t="s">
        <v>57</v>
      </c>
      <c r="H61" s="62">
        <v>9.91</v>
      </c>
      <c r="I61" s="63">
        <v>0.49</v>
      </c>
      <c r="J61" s="64" t="s">
        <v>4</v>
      </c>
      <c r="K61" s="65">
        <v>5.05</v>
      </c>
      <c r="L61" s="65">
        <v>5.6</v>
      </c>
      <c r="M61" s="65">
        <v>6.43</v>
      </c>
      <c r="N61" s="63">
        <v>0.5</v>
      </c>
      <c r="O61" s="65">
        <v>2.8</v>
      </c>
      <c r="P61" s="65">
        <v>2.8</v>
      </c>
      <c r="Q61" s="82">
        <v>14.14</v>
      </c>
      <c r="R61" s="42"/>
      <c r="S61" s="206">
        <f t="shared" si="0"/>
        <v>10901.94</v>
      </c>
      <c r="T61" s="206">
        <f t="shared" si="1"/>
        <v>9289.98</v>
      </c>
      <c r="U61" s="206">
        <f t="shared" si="2"/>
        <v>16289.28</v>
      </c>
      <c r="V61" s="211">
        <f t="shared" si="3"/>
        <v>13800.640000000001</v>
      </c>
      <c r="W61" s="211">
        <f t="shared" si="4"/>
        <v>12952.24</v>
      </c>
    </row>
    <row r="62" spans="1:23">
      <c r="A62" s="1"/>
      <c r="B62" s="125" t="s">
        <v>211</v>
      </c>
      <c r="C62" s="57"/>
      <c r="D62" s="58"/>
      <c r="E62" s="59" t="s">
        <v>212</v>
      </c>
      <c r="F62" s="60" t="s">
        <v>213</v>
      </c>
      <c r="G62" s="61" t="s">
        <v>214</v>
      </c>
      <c r="H62" s="62">
        <v>3.71</v>
      </c>
      <c r="I62" s="63">
        <v>0.34</v>
      </c>
      <c r="J62" s="64" t="s">
        <v>4</v>
      </c>
      <c r="K62" s="65">
        <v>2.4500000000000002</v>
      </c>
      <c r="L62" s="65">
        <v>5.6</v>
      </c>
      <c r="M62" s="65">
        <v>6.43</v>
      </c>
      <c r="N62" s="63">
        <v>0.5</v>
      </c>
      <c r="O62" s="65">
        <v>2.8</v>
      </c>
      <c r="P62" s="65">
        <v>2.8</v>
      </c>
      <c r="Q62" s="82">
        <v>6.86</v>
      </c>
      <c r="R62" s="42"/>
      <c r="S62" s="206">
        <f t="shared" si="0"/>
        <v>5289.06</v>
      </c>
      <c r="T62" s="206">
        <f t="shared" si="1"/>
        <v>4507.0200000000004</v>
      </c>
      <c r="U62" s="206">
        <f t="shared" si="2"/>
        <v>7902.72</v>
      </c>
      <c r="V62" s="211">
        <f t="shared" si="3"/>
        <v>6695.3600000000006</v>
      </c>
      <c r="W62" s="211">
        <f t="shared" si="4"/>
        <v>6283.76</v>
      </c>
    </row>
    <row r="63" spans="1:23" ht="13.5" thickBot="1">
      <c r="A63" s="1"/>
      <c r="B63" s="125" t="s">
        <v>215</v>
      </c>
      <c r="C63" s="57"/>
      <c r="D63" s="58"/>
      <c r="E63" s="59" t="s">
        <v>216</v>
      </c>
      <c r="F63" s="60" t="s">
        <v>217</v>
      </c>
      <c r="G63" s="61" t="s">
        <v>57</v>
      </c>
      <c r="H63" s="62">
        <v>9.48</v>
      </c>
      <c r="I63" s="63">
        <v>0.36</v>
      </c>
      <c r="J63" s="64" t="s">
        <v>4</v>
      </c>
      <c r="K63" s="65">
        <v>6.07</v>
      </c>
      <c r="L63" s="65">
        <v>5.6</v>
      </c>
      <c r="M63" s="65">
        <v>6.43</v>
      </c>
      <c r="N63" s="63">
        <v>0.5</v>
      </c>
      <c r="O63" s="65">
        <v>2.8</v>
      </c>
      <c r="P63" s="65">
        <v>2.8</v>
      </c>
      <c r="Q63" s="82">
        <v>17</v>
      </c>
      <c r="R63" s="42"/>
      <c r="S63" s="209">
        <f t="shared" si="0"/>
        <v>13107</v>
      </c>
      <c r="T63" s="209">
        <f t="shared" si="1"/>
        <v>11169</v>
      </c>
      <c r="U63" s="209">
        <f t="shared" si="2"/>
        <v>19584</v>
      </c>
      <c r="V63" s="210">
        <f t="shared" si="3"/>
        <v>16592</v>
      </c>
      <c r="W63" s="210">
        <f t="shared" si="4"/>
        <v>15572</v>
      </c>
    </row>
    <row r="64" spans="1:23">
      <c r="A64" s="1"/>
      <c r="B64" s="195" t="s">
        <v>218</v>
      </c>
      <c r="C64" s="84"/>
      <c r="D64" s="85"/>
      <c r="E64" s="86"/>
      <c r="F64" s="73"/>
      <c r="G64" s="88"/>
      <c r="H64" s="89"/>
      <c r="I64" s="90"/>
      <c r="J64" s="91"/>
      <c r="K64" s="92"/>
      <c r="L64" s="92"/>
      <c r="M64" s="92"/>
      <c r="N64" s="90"/>
      <c r="O64" s="92"/>
      <c r="P64" s="92"/>
      <c r="Q64" s="99"/>
      <c r="R64" s="42"/>
      <c r="S64" s="206">
        <f t="shared" si="0"/>
        <v>0</v>
      </c>
      <c r="T64" s="206">
        <f t="shared" si="1"/>
        <v>0</v>
      </c>
      <c r="U64" s="206">
        <f t="shared" si="2"/>
        <v>0</v>
      </c>
      <c r="V64" s="211">
        <f t="shared" si="3"/>
        <v>0</v>
      </c>
      <c r="W64" s="211">
        <f t="shared" si="4"/>
        <v>0</v>
      </c>
    </row>
    <row r="65" spans="1:23">
      <c r="A65" s="1"/>
      <c r="B65" s="125" t="s">
        <v>219</v>
      </c>
      <c r="C65" s="57"/>
      <c r="D65" s="58"/>
      <c r="E65" s="59" t="s">
        <v>220</v>
      </c>
      <c r="F65" s="60" t="s">
        <v>221</v>
      </c>
      <c r="G65" s="61" t="s">
        <v>57</v>
      </c>
      <c r="H65" s="62">
        <v>12.13</v>
      </c>
      <c r="I65" s="63">
        <v>0.4</v>
      </c>
      <c r="J65" s="64" t="s">
        <v>6</v>
      </c>
      <c r="K65" s="65">
        <v>7.28</v>
      </c>
      <c r="L65" s="65">
        <v>4.45</v>
      </c>
      <c r="M65" s="65">
        <v>3.39</v>
      </c>
      <c r="N65" s="63">
        <v>0.5</v>
      </c>
      <c r="O65" s="65">
        <v>2.23</v>
      </c>
      <c r="P65" s="65">
        <v>2.23</v>
      </c>
      <c r="Q65" s="82">
        <v>16.23</v>
      </c>
      <c r="R65" s="42"/>
      <c r="S65" s="206">
        <f t="shared" si="0"/>
        <v>12513.33</v>
      </c>
      <c r="T65" s="206">
        <f t="shared" si="1"/>
        <v>10663.11</v>
      </c>
      <c r="U65" s="206">
        <f t="shared" si="2"/>
        <v>18696.96</v>
      </c>
      <c r="V65" s="211">
        <f t="shared" si="3"/>
        <v>15840.48</v>
      </c>
      <c r="W65" s="211">
        <f t="shared" si="4"/>
        <v>14866.68</v>
      </c>
    </row>
    <row r="66" spans="1:23">
      <c r="A66" s="1"/>
      <c r="B66" s="125" t="s">
        <v>222</v>
      </c>
      <c r="C66" s="70"/>
      <c r="D66" s="58"/>
      <c r="E66" s="72" t="s">
        <v>223</v>
      </c>
      <c r="F66" s="109" t="s">
        <v>224</v>
      </c>
      <c r="G66" s="74" t="s">
        <v>225</v>
      </c>
      <c r="H66" s="75">
        <v>33.24</v>
      </c>
      <c r="I66" s="76">
        <v>0.47</v>
      </c>
      <c r="J66" s="77" t="s">
        <v>4</v>
      </c>
      <c r="K66" s="78">
        <v>17.62</v>
      </c>
      <c r="L66" s="78">
        <v>4.45</v>
      </c>
      <c r="M66" s="78">
        <v>3.39</v>
      </c>
      <c r="N66" s="76">
        <v>0.5</v>
      </c>
      <c r="O66" s="78">
        <v>2.23</v>
      </c>
      <c r="P66" s="78">
        <v>2.23</v>
      </c>
      <c r="Q66" s="68">
        <v>39.29</v>
      </c>
      <c r="R66" s="42"/>
      <c r="S66" s="206">
        <f t="shared" si="0"/>
        <v>30292.59</v>
      </c>
      <c r="T66" s="206">
        <f t="shared" si="1"/>
        <v>25813.53</v>
      </c>
      <c r="U66" s="206">
        <f t="shared" si="2"/>
        <v>45262.080000000002</v>
      </c>
      <c r="V66" s="211">
        <f t="shared" si="3"/>
        <v>38347.040000000001</v>
      </c>
      <c r="W66" s="211">
        <f t="shared" si="4"/>
        <v>35989.64</v>
      </c>
    </row>
    <row r="67" spans="1:23" ht="13.5" thickBot="1">
      <c r="A67" s="1"/>
      <c r="B67" s="123" t="s">
        <v>226</v>
      </c>
      <c r="C67" s="30"/>
      <c r="D67" s="31"/>
      <c r="E67" s="32" t="s">
        <v>227</v>
      </c>
      <c r="F67" s="110" t="s">
        <v>228</v>
      </c>
      <c r="G67" s="34" t="s">
        <v>214</v>
      </c>
      <c r="H67" s="35">
        <v>1.45</v>
      </c>
      <c r="I67" s="36">
        <v>0.3</v>
      </c>
      <c r="J67" s="37" t="s">
        <v>6</v>
      </c>
      <c r="K67" s="38">
        <v>1.02</v>
      </c>
      <c r="L67" s="80">
        <v>4.45</v>
      </c>
      <c r="M67" s="38">
        <v>3.39</v>
      </c>
      <c r="N67" s="36">
        <v>0.5</v>
      </c>
      <c r="O67" s="38">
        <v>2.23</v>
      </c>
      <c r="P67" s="38">
        <v>2.23</v>
      </c>
      <c r="Q67" s="41">
        <v>2.27</v>
      </c>
      <c r="R67" s="42"/>
      <c r="S67" s="209">
        <f t="shared" si="0"/>
        <v>1750.17</v>
      </c>
      <c r="T67" s="209">
        <f t="shared" si="1"/>
        <v>1491.39</v>
      </c>
      <c r="U67" s="209">
        <f t="shared" si="2"/>
        <v>2615.04</v>
      </c>
      <c r="V67" s="210">
        <f t="shared" si="3"/>
        <v>2215.52</v>
      </c>
      <c r="W67" s="210">
        <f t="shared" si="4"/>
        <v>2079.3200000000002</v>
      </c>
    </row>
    <row r="68" spans="1:23">
      <c r="A68" s="1"/>
      <c r="B68" s="1"/>
      <c r="C68" s="1"/>
      <c r="D68" s="1"/>
      <c r="E68" s="2"/>
      <c r="F68" s="1"/>
      <c r="G68" s="3"/>
      <c r="H68" s="4"/>
      <c r="I68" s="111" t="s">
        <v>239</v>
      </c>
      <c r="J68" s="3"/>
      <c r="K68" s="4"/>
      <c r="L68" s="4"/>
      <c r="M68" s="4"/>
      <c r="N68" s="5"/>
      <c r="O68" s="4"/>
      <c r="P68" s="3"/>
      <c r="Q68" s="3"/>
      <c r="R68" s="3"/>
    </row>
    <row r="69" spans="1:23">
      <c r="A69" s="1"/>
      <c r="B69" s="1"/>
      <c r="C69" s="1"/>
      <c r="D69" s="1"/>
      <c r="E69" s="2"/>
      <c r="F69" s="1"/>
      <c r="G69" s="3"/>
      <c r="H69" s="4"/>
      <c r="I69" s="112" t="s">
        <v>240</v>
      </c>
      <c r="J69" s="3"/>
      <c r="K69" s="4"/>
      <c r="L69" s="4"/>
      <c r="M69" s="4"/>
      <c r="N69" s="5"/>
      <c r="O69" s="4"/>
      <c r="P69" s="3"/>
      <c r="Q69" s="3"/>
      <c r="R69" s="3"/>
    </row>
    <row r="70" spans="1:23">
      <c r="A70" s="1"/>
      <c r="B70" s="1"/>
      <c r="C70" s="1"/>
      <c r="D70" s="1"/>
      <c r="E70" s="2"/>
      <c r="F70" s="1"/>
      <c r="G70" s="3"/>
      <c r="H70" s="4"/>
      <c r="I70" s="113" t="s">
        <v>241</v>
      </c>
      <c r="J70" s="3"/>
      <c r="K70" s="4"/>
      <c r="L70" s="4"/>
      <c r="M70" s="4"/>
      <c r="N70" s="5"/>
      <c r="O70" s="4"/>
      <c r="P70" s="3"/>
      <c r="Q70" s="3"/>
      <c r="R70" s="3"/>
    </row>
    <row r="71" spans="1:23" ht="12" customHeight="1">
      <c r="A71" s="1"/>
      <c r="B71" s="1"/>
      <c r="C71" s="1"/>
      <c r="D71" s="1"/>
      <c r="E71" s="2"/>
      <c r="F71" s="1"/>
      <c r="G71" s="3"/>
      <c r="H71" s="4"/>
      <c r="I71" s="113" t="s">
        <v>242</v>
      </c>
      <c r="J71" s="3"/>
      <c r="K71" s="4"/>
      <c r="L71" s="4"/>
      <c r="M71" s="4"/>
      <c r="N71" s="5"/>
      <c r="O71" s="4"/>
      <c r="P71" s="3"/>
      <c r="Q71" s="3"/>
      <c r="R71" s="3"/>
    </row>
    <row r="72" spans="1:23">
      <c r="A72" s="1"/>
      <c r="B72" s="1"/>
      <c r="C72" s="1"/>
      <c r="D72" s="1"/>
      <c r="E72" s="2"/>
      <c r="F72" s="1"/>
      <c r="G72" s="3"/>
      <c r="H72" s="4"/>
      <c r="I72" s="5"/>
      <c r="J72" s="3"/>
      <c r="K72" s="4"/>
      <c r="L72" s="4"/>
      <c r="M72" s="4"/>
      <c r="N72" s="5"/>
      <c r="O72" s="4"/>
      <c r="P72" s="3"/>
      <c r="Q72" s="3"/>
      <c r="R72" s="3"/>
    </row>
  </sheetData>
  <sheetProtection insertRows="0"/>
  <mergeCells count="3">
    <mergeCell ref="B2:Q2"/>
    <mergeCell ref="B3:D3"/>
    <mergeCell ref="S1:V1"/>
  </mergeCells>
  <printOptions horizontalCentered="1"/>
  <pageMargins left="0.5" right="0.5" top="0.25" bottom="0.25" header="0.5" footer="0.5"/>
  <pageSetup scale="46" orientation="portrait" r:id="rId1"/>
  <headerFooter alignWithMargins="0"/>
  <ignoredErrors>
    <ignoredError sqref="E7:E6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W73"/>
  <sheetViews>
    <sheetView topLeftCell="E1" workbookViewId="0">
      <selection activeCell="V54" sqref="V54"/>
    </sheetView>
  </sheetViews>
  <sheetFormatPr defaultRowHeight="12.75"/>
  <cols>
    <col min="1" max="1" width="3.7109375" style="6" customWidth="1"/>
    <col min="2" max="3" width="1.140625" style="6" customWidth="1"/>
    <col min="4" max="4" width="43.7109375" style="6" customWidth="1"/>
    <col min="5" max="5" width="6.140625" style="114" customWidth="1"/>
    <col min="6" max="6" width="95.42578125" style="6" hidden="1" customWidth="1"/>
    <col min="7" max="7" width="19.85546875" style="115" customWidth="1"/>
    <col min="8" max="8" width="7.85546875" style="116" customWidth="1"/>
    <col min="9" max="9" width="5.85546875" style="117" customWidth="1"/>
    <col min="10" max="10" width="7.85546875" style="115" customWidth="1"/>
    <col min="11" max="12" width="8" style="116" customWidth="1"/>
    <col min="13" max="13" width="9.140625" style="116" hidden="1" customWidth="1"/>
    <col min="14" max="14" width="6.140625" style="117" customWidth="1"/>
    <col min="15" max="15" width="8.140625" style="116" customWidth="1"/>
    <col min="16" max="16" width="8.140625" style="115" customWidth="1"/>
    <col min="17" max="17" width="9.140625" style="115" customWidth="1"/>
    <col min="18" max="18" width="3.7109375" style="115" customWidth="1"/>
    <col min="19" max="22" width="11.5703125" style="6" customWidth="1"/>
    <col min="23" max="23" width="12.5703125" style="6" bestFit="1" customWidth="1"/>
    <col min="24" max="229" width="9.140625" style="6"/>
    <col min="230" max="231" width="1.140625" style="6" customWidth="1"/>
    <col min="232" max="232" width="36.28515625" style="6" customWidth="1"/>
    <col min="233" max="233" width="9" style="6" customWidth="1"/>
    <col min="234" max="234" width="0" style="6" hidden="1" customWidth="1"/>
    <col min="235" max="235" width="19.85546875" style="6" customWidth="1"/>
    <col min="236" max="236" width="7.85546875" style="6" customWidth="1"/>
    <col min="237" max="237" width="5.85546875" style="6" customWidth="1"/>
    <col min="238" max="238" width="7.140625" style="6" customWidth="1"/>
    <col min="239" max="239" width="8" style="6" customWidth="1"/>
    <col min="240" max="240" width="9.140625" style="6"/>
    <col min="241" max="241" width="6.140625" style="6" customWidth="1"/>
    <col min="242" max="244" width="8.140625" style="6" customWidth="1"/>
    <col min="245" max="245" width="9.140625" style="6"/>
    <col min="246" max="249" width="10.5703125" style="6" customWidth="1"/>
    <col min="250" max="253" width="10.85546875" style="6" customWidth="1"/>
    <col min="254" max="485" width="9.140625" style="6"/>
    <col min="486" max="487" width="1.140625" style="6" customWidth="1"/>
    <col min="488" max="488" width="36.28515625" style="6" customWidth="1"/>
    <col min="489" max="489" width="9" style="6" customWidth="1"/>
    <col min="490" max="490" width="0" style="6" hidden="1" customWidth="1"/>
    <col min="491" max="491" width="19.85546875" style="6" customWidth="1"/>
    <col min="492" max="492" width="7.85546875" style="6" customWidth="1"/>
    <col min="493" max="493" width="5.85546875" style="6" customWidth="1"/>
    <col min="494" max="494" width="7.140625" style="6" customWidth="1"/>
    <col min="495" max="495" width="8" style="6" customWidth="1"/>
    <col min="496" max="496" width="9.140625" style="6"/>
    <col min="497" max="497" width="6.140625" style="6" customWidth="1"/>
    <col min="498" max="500" width="8.140625" style="6" customWidth="1"/>
    <col min="501" max="501" width="9.140625" style="6"/>
    <col min="502" max="505" width="10.5703125" style="6" customWidth="1"/>
    <col min="506" max="509" width="10.85546875" style="6" customWidth="1"/>
    <col min="510" max="741" width="9.140625" style="6"/>
    <col min="742" max="743" width="1.140625" style="6" customWidth="1"/>
    <col min="744" max="744" width="36.28515625" style="6" customWidth="1"/>
    <col min="745" max="745" width="9" style="6" customWidth="1"/>
    <col min="746" max="746" width="0" style="6" hidden="1" customWidth="1"/>
    <col min="747" max="747" width="19.85546875" style="6" customWidth="1"/>
    <col min="748" max="748" width="7.85546875" style="6" customWidth="1"/>
    <col min="749" max="749" width="5.85546875" style="6" customWidth="1"/>
    <col min="750" max="750" width="7.140625" style="6" customWidth="1"/>
    <col min="751" max="751" width="8" style="6" customWidth="1"/>
    <col min="752" max="752" width="9.140625" style="6"/>
    <col min="753" max="753" width="6.140625" style="6" customWidth="1"/>
    <col min="754" max="756" width="8.140625" style="6" customWidth="1"/>
    <col min="757" max="757" width="9.140625" style="6"/>
    <col min="758" max="761" width="10.5703125" style="6" customWidth="1"/>
    <col min="762" max="765" width="10.85546875" style="6" customWidth="1"/>
    <col min="766" max="997" width="9.140625" style="6"/>
    <col min="998" max="999" width="1.140625" style="6" customWidth="1"/>
    <col min="1000" max="1000" width="36.28515625" style="6" customWidth="1"/>
    <col min="1001" max="1001" width="9" style="6" customWidth="1"/>
    <col min="1002" max="1002" width="0" style="6" hidden="1" customWidth="1"/>
    <col min="1003" max="1003" width="19.85546875" style="6" customWidth="1"/>
    <col min="1004" max="1004" width="7.85546875" style="6" customWidth="1"/>
    <col min="1005" max="1005" width="5.85546875" style="6" customWidth="1"/>
    <col min="1006" max="1006" width="7.140625" style="6" customWidth="1"/>
    <col min="1007" max="1007" width="8" style="6" customWidth="1"/>
    <col min="1008" max="1008" width="9.140625" style="6"/>
    <col min="1009" max="1009" width="6.140625" style="6" customWidth="1"/>
    <col min="1010" max="1012" width="8.140625" style="6" customWidth="1"/>
    <col min="1013" max="1013" width="9.140625" style="6"/>
    <col min="1014" max="1017" width="10.5703125" style="6" customWidth="1"/>
    <col min="1018" max="1021" width="10.85546875" style="6" customWidth="1"/>
    <col min="1022" max="1253" width="9.140625" style="6"/>
    <col min="1254" max="1255" width="1.140625" style="6" customWidth="1"/>
    <col min="1256" max="1256" width="36.28515625" style="6" customWidth="1"/>
    <col min="1257" max="1257" width="9" style="6" customWidth="1"/>
    <col min="1258" max="1258" width="0" style="6" hidden="1" customWidth="1"/>
    <col min="1259" max="1259" width="19.85546875" style="6" customWidth="1"/>
    <col min="1260" max="1260" width="7.85546875" style="6" customWidth="1"/>
    <col min="1261" max="1261" width="5.85546875" style="6" customWidth="1"/>
    <col min="1262" max="1262" width="7.140625" style="6" customWidth="1"/>
    <col min="1263" max="1263" width="8" style="6" customWidth="1"/>
    <col min="1264" max="1264" width="9.140625" style="6"/>
    <col min="1265" max="1265" width="6.140625" style="6" customWidth="1"/>
    <col min="1266" max="1268" width="8.140625" style="6" customWidth="1"/>
    <col min="1269" max="1269" width="9.140625" style="6"/>
    <col min="1270" max="1273" width="10.5703125" style="6" customWidth="1"/>
    <col min="1274" max="1277" width="10.85546875" style="6" customWidth="1"/>
    <col min="1278" max="1509" width="9.140625" style="6"/>
    <col min="1510" max="1511" width="1.140625" style="6" customWidth="1"/>
    <col min="1512" max="1512" width="36.28515625" style="6" customWidth="1"/>
    <col min="1513" max="1513" width="9" style="6" customWidth="1"/>
    <col min="1514" max="1514" width="0" style="6" hidden="1" customWidth="1"/>
    <col min="1515" max="1515" width="19.85546875" style="6" customWidth="1"/>
    <col min="1516" max="1516" width="7.85546875" style="6" customWidth="1"/>
    <col min="1517" max="1517" width="5.85546875" style="6" customWidth="1"/>
    <col min="1518" max="1518" width="7.140625" style="6" customWidth="1"/>
    <col min="1519" max="1519" width="8" style="6" customWidth="1"/>
    <col min="1520" max="1520" width="9.140625" style="6"/>
    <col min="1521" max="1521" width="6.140625" style="6" customWidth="1"/>
    <col min="1522" max="1524" width="8.140625" style="6" customWidth="1"/>
    <col min="1525" max="1525" width="9.140625" style="6"/>
    <col min="1526" max="1529" width="10.5703125" style="6" customWidth="1"/>
    <col min="1530" max="1533" width="10.85546875" style="6" customWidth="1"/>
    <col min="1534" max="1765" width="9.140625" style="6"/>
    <col min="1766" max="1767" width="1.140625" style="6" customWidth="1"/>
    <col min="1768" max="1768" width="36.28515625" style="6" customWidth="1"/>
    <col min="1769" max="1769" width="9" style="6" customWidth="1"/>
    <col min="1770" max="1770" width="0" style="6" hidden="1" customWidth="1"/>
    <col min="1771" max="1771" width="19.85546875" style="6" customWidth="1"/>
    <col min="1772" max="1772" width="7.85546875" style="6" customWidth="1"/>
    <col min="1773" max="1773" width="5.85546875" style="6" customWidth="1"/>
    <col min="1774" max="1774" width="7.140625" style="6" customWidth="1"/>
    <col min="1775" max="1775" width="8" style="6" customWidth="1"/>
    <col min="1776" max="1776" width="9.140625" style="6"/>
    <col min="1777" max="1777" width="6.140625" style="6" customWidth="1"/>
    <col min="1778" max="1780" width="8.140625" style="6" customWidth="1"/>
    <col min="1781" max="1781" width="9.140625" style="6"/>
    <col min="1782" max="1785" width="10.5703125" style="6" customWidth="1"/>
    <col min="1786" max="1789" width="10.85546875" style="6" customWidth="1"/>
    <col min="1790" max="2021" width="9.140625" style="6"/>
    <col min="2022" max="2023" width="1.140625" style="6" customWidth="1"/>
    <col min="2024" max="2024" width="36.28515625" style="6" customWidth="1"/>
    <col min="2025" max="2025" width="9" style="6" customWidth="1"/>
    <col min="2026" max="2026" width="0" style="6" hidden="1" customWidth="1"/>
    <col min="2027" max="2027" width="19.85546875" style="6" customWidth="1"/>
    <col min="2028" max="2028" width="7.85546875" style="6" customWidth="1"/>
    <col min="2029" max="2029" width="5.85546875" style="6" customWidth="1"/>
    <col min="2030" max="2030" width="7.140625" style="6" customWidth="1"/>
    <col min="2031" max="2031" width="8" style="6" customWidth="1"/>
    <col min="2032" max="2032" width="9.140625" style="6"/>
    <col min="2033" max="2033" width="6.140625" style="6" customWidth="1"/>
    <col min="2034" max="2036" width="8.140625" style="6" customWidth="1"/>
    <col min="2037" max="2037" width="9.140625" style="6"/>
    <col min="2038" max="2041" width="10.5703125" style="6" customWidth="1"/>
    <col min="2042" max="2045" width="10.85546875" style="6" customWidth="1"/>
    <col min="2046" max="2277" width="9.140625" style="6"/>
    <col min="2278" max="2279" width="1.140625" style="6" customWidth="1"/>
    <col min="2280" max="2280" width="36.28515625" style="6" customWidth="1"/>
    <col min="2281" max="2281" width="9" style="6" customWidth="1"/>
    <col min="2282" max="2282" width="0" style="6" hidden="1" customWidth="1"/>
    <col min="2283" max="2283" width="19.85546875" style="6" customWidth="1"/>
    <col min="2284" max="2284" width="7.85546875" style="6" customWidth="1"/>
    <col min="2285" max="2285" width="5.85546875" style="6" customWidth="1"/>
    <col min="2286" max="2286" width="7.140625" style="6" customWidth="1"/>
    <col min="2287" max="2287" width="8" style="6" customWidth="1"/>
    <col min="2288" max="2288" width="9.140625" style="6"/>
    <col min="2289" max="2289" width="6.140625" style="6" customWidth="1"/>
    <col min="2290" max="2292" width="8.140625" style="6" customWidth="1"/>
    <col min="2293" max="2293" width="9.140625" style="6"/>
    <col min="2294" max="2297" width="10.5703125" style="6" customWidth="1"/>
    <col min="2298" max="2301" width="10.85546875" style="6" customWidth="1"/>
    <col min="2302" max="2533" width="9.140625" style="6"/>
    <col min="2534" max="2535" width="1.140625" style="6" customWidth="1"/>
    <col min="2536" max="2536" width="36.28515625" style="6" customWidth="1"/>
    <col min="2537" max="2537" width="9" style="6" customWidth="1"/>
    <col min="2538" max="2538" width="0" style="6" hidden="1" customWidth="1"/>
    <col min="2539" max="2539" width="19.85546875" style="6" customWidth="1"/>
    <col min="2540" max="2540" width="7.85546875" style="6" customWidth="1"/>
    <col min="2541" max="2541" width="5.85546875" style="6" customWidth="1"/>
    <col min="2542" max="2542" width="7.140625" style="6" customWidth="1"/>
    <col min="2543" max="2543" width="8" style="6" customWidth="1"/>
    <col min="2544" max="2544" width="9.140625" style="6"/>
    <col min="2545" max="2545" width="6.140625" style="6" customWidth="1"/>
    <col min="2546" max="2548" width="8.140625" style="6" customWidth="1"/>
    <col min="2549" max="2549" width="9.140625" style="6"/>
    <col min="2550" max="2553" width="10.5703125" style="6" customWidth="1"/>
    <col min="2554" max="2557" width="10.85546875" style="6" customWidth="1"/>
    <col min="2558" max="2789" width="9.140625" style="6"/>
    <col min="2790" max="2791" width="1.140625" style="6" customWidth="1"/>
    <col min="2792" max="2792" width="36.28515625" style="6" customWidth="1"/>
    <col min="2793" max="2793" width="9" style="6" customWidth="1"/>
    <col min="2794" max="2794" width="0" style="6" hidden="1" customWidth="1"/>
    <col min="2795" max="2795" width="19.85546875" style="6" customWidth="1"/>
    <col min="2796" max="2796" width="7.85546875" style="6" customWidth="1"/>
    <col min="2797" max="2797" width="5.85546875" style="6" customWidth="1"/>
    <col min="2798" max="2798" width="7.140625" style="6" customWidth="1"/>
    <col min="2799" max="2799" width="8" style="6" customWidth="1"/>
    <col min="2800" max="2800" width="9.140625" style="6"/>
    <col min="2801" max="2801" width="6.140625" style="6" customWidth="1"/>
    <col min="2802" max="2804" width="8.140625" style="6" customWidth="1"/>
    <col min="2805" max="2805" width="9.140625" style="6"/>
    <col min="2806" max="2809" width="10.5703125" style="6" customWidth="1"/>
    <col min="2810" max="2813" width="10.85546875" style="6" customWidth="1"/>
    <col min="2814" max="3045" width="9.140625" style="6"/>
    <col min="3046" max="3047" width="1.140625" style="6" customWidth="1"/>
    <col min="3048" max="3048" width="36.28515625" style="6" customWidth="1"/>
    <col min="3049" max="3049" width="9" style="6" customWidth="1"/>
    <col min="3050" max="3050" width="0" style="6" hidden="1" customWidth="1"/>
    <col min="3051" max="3051" width="19.85546875" style="6" customWidth="1"/>
    <col min="3052" max="3052" width="7.85546875" style="6" customWidth="1"/>
    <col min="3053" max="3053" width="5.85546875" style="6" customWidth="1"/>
    <col min="3054" max="3054" width="7.140625" style="6" customWidth="1"/>
    <col min="3055" max="3055" width="8" style="6" customWidth="1"/>
    <col min="3056" max="3056" width="9.140625" style="6"/>
    <col min="3057" max="3057" width="6.140625" style="6" customWidth="1"/>
    <col min="3058" max="3060" width="8.140625" style="6" customWidth="1"/>
    <col min="3061" max="3061" width="9.140625" style="6"/>
    <col min="3062" max="3065" width="10.5703125" style="6" customWidth="1"/>
    <col min="3066" max="3069" width="10.85546875" style="6" customWidth="1"/>
    <col min="3070" max="3301" width="9.140625" style="6"/>
    <col min="3302" max="3303" width="1.140625" style="6" customWidth="1"/>
    <col min="3304" max="3304" width="36.28515625" style="6" customWidth="1"/>
    <col min="3305" max="3305" width="9" style="6" customWidth="1"/>
    <col min="3306" max="3306" width="0" style="6" hidden="1" customWidth="1"/>
    <col min="3307" max="3307" width="19.85546875" style="6" customWidth="1"/>
    <col min="3308" max="3308" width="7.85546875" style="6" customWidth="1"/>
    <col min="3309" max="3309" width="5.85546875" style="6" customWidth="1"/>
    <col min="3310" max="3310" width="7.140625" style="6" customWidth="1"/>
    <col min="3311" max="3311" width="8" style="6" customWidth="1"/>
    <col min="3312" max="3312" width="9.140625" style="6"/>
    <col min="3313" max="3313" width="6.140625" style="6" customWidth="1"/>
    <col min="3314" max="3316" width="8.140625" style="6" customWidth="1"/>
    <col min="3317" max="3317" width="9.140625" style="6"/>
    <col min="3318" max="3321" width="10.5703125" style="6" customWidth="1"/>
    <col min="3322" max="3325" width="10.85546875" style="6" customWidth="1"/>
    <col min="3326" max="3557" width="9.140625" style="6"/>
    <col min="3558" max="3559" width="1.140625" style="6" customWidth="1"/>
    <col min="3560" max="3560" width="36.28515625" style="6" customWidth="1"/>
    <col min="3561" max="3561" width="9" style="6" customWidth="1"/>
    <col min="3562" max="3562" width="0" style="6" hidden="1" customWidth="1"/>
    <col min="3563" max="3563" width="19.85546875" style="6" customWidth="1"/>
    <col min="3564" max="3564" width="7.85546875" style="6" customWidth="1"/>
    <col min="3565" max="3565" width="5.85546875" style="6" customWidth="1"/>
    <col min="3566" max="3566" width="7.140625" style="6" customWidth="1"/>
    <col min="3567" max="3567" width="8" style="6" customWidth="1"/>
    <col min="3568" max="3568" width="9.140625" style="6"/>
    <col min="3569" max="3569" width="6.140625" style="6" customWidth="1"/>
    <col min="3570" max="3572" width="8.140625" style="6" customWidth="1"/>
    <col min="3573" max="3573" width="9.140625" style="6"/>
    <col min="3574" max="3577" width="10.5703125" style="6" customWidth="1"/>
    <col min="3578" max="3581" width="10.85546875" style="6" customWidth="1"/>
    <col min="3582" max="3813" width="9.140625" style="6"/>
    <col min="3814" max="3815" width="1.140625" style="6" customWidth="1"/>
    <col min="3816" max="3816" width="36.28515625" style="6" customWidth="1"/>
    <col min="3817" max="3817" width="9" style="6" customWidth="1"/>
    <col min="3818" max="3818" width="0" style="6" hidden="1" customWidth="1"/>
    <col min="3819" max="3819" width="19.85546875" style="6" customWidth="1"/>
    <col min="3820" max="3820" width="7.85546875" style="6" customWidth="1"/>
    <col min="3821" max="3821" width="5.85546875" style="6" customWidth="1"/>
    <col min="3822" max="3822" width="7.140625" style="6" customWidth="1"/>
    <col min="3823" max="3823" width="8" style="6" customWidth="1"/>
    <col min="3824" max="3824" width="9.140625" style="6"/>
    <col min="3825" max="3825" width="6.140625" style="6" customWidth="1"/>
    <col min="3826" max="3828" width="8.140625" style="6" customWidth="1"/>
    <col min="3829" max="3829" width="9.140625" style="6"/>
    <col min="3830" max="3833" width="10.5703125" style="6" customWidth="1"/>
    <col min="3834" max="3837" width="10.85546875" style="6" customWidth="1"/>
    <col min="3838" max="4069" width="9.140625" style="6"/>
    <col min="4070" max="4071" width="1.140625" style="6" customWidth="1"/>
    <col min="4072" max="4072" width="36.28515625" style="6" customWidth="1"/>
    <col min="4073" max="4073" width="9" style="6" customWidth="1"/>
    <col min="4074" max="4074" width="0" style="6" hidden="1" customWidth="1"/>
    <col min="4075" max="4075" width="19.85546875" style="6" customWidth="1"/>
    <col min="4076" max="4076" width="7.85546875" style="6" customWidth="1"/>
    <col min="4077" max="4077" width="5.85546875" style="6" customWidth="1"/>
    <col min="4078" max="4078" width="7.140625" style="6" customWidth="1"/>
    <col min="4079" max="4079" width="8" style="6" customWidth="1"/>
    <col min="4080" max="4080" width="9.140625" style="6"/>
    <col min="4081" max="4081" width="6.140625" style="6" customWidth="1"/>
    <col min="4082" max="4084" width="8.140625" style="6" customWidth="1"/>
    <col min="4085" max="4085" width="9.140625" style="6"/>
    <col min="4086" max="4089" width="10.5703125" style="6" customWidth="1"/>
    <col min="4090" max="4093" width="10.85546875" style="6" customWidth="1"/>
    <col min="4094" max="4325" width="9.140625" style="6"/>
    <col min="4326" max="4327" width="1.140625" style="6" customWidth="1"/>
    <col min="4328" max="4328" width="36.28515625" style="6" customWidth="1"/>
    <col min="4329" max="4329" width="9" style="6" customWidth="1"/>
    <col min="4330" max="4330" width="0" style="6" hidden="1" customWidth="1"/>
    <col min="4331" max="4331" width="19.85546875" style="6" customWidth="1"/>
    <col min="4332" max="4332" width="7.85546875" style="6" customWidth="1"/>
    <col min="4333" max="4333" width="5.85546875" style="6" customWidth="1"/>
    <col min="4334" max="4334" width="7.140625" style="6" customWidth="1"/>
    <col min="4335" max="4335" width="8" style="6" customWidth="1"/>
    <col min="4336" max="4336" width="9.140625" style="6"/>
    <col min="4337" max="4337" width="6.140625" style="6" customWidth="1"/>
    <col min="4338" max="4340" width="8.140625" style="6" customWidth="1"/>
    <col min="4341" max="4341" width="9.140625" style="6"/>
    <col min="4342" max="4345" width="10.5703125" style="6" customWidth="1"/>
    <col min="4346" max="4349" width="10.85546875" style="6" customWidth="1"/>
    <col min="4350" max="4581" width="9.140625" style="6"/>
    <col min="4582" max="4583" width="1.140625" style="6" customWidth="1"/>
    <col min="4584" max="4584" width="36.28515625" style="6" customWidth="1"/>
    <col min="4585" max="4585" width="9" style="6" customWidth="1"/>
    <col min="4586" max="4586" width="0" style="6" hidden="1" customWidth="1"/>
    <col min="4587" max="4587" width="19.85546875" style="6" customWidth="1"/>
    <col min="4588" max="4588" width="7.85546875" style="6" customWidth="1"/>
    <col min="4589" max="4589" width="5.85546875" style="6" customWidth="1"/>
    <col min="4590" max="4590" width="7.140625" style="6" customWidth="1"/>
    <col min="4591" max="4591" width="8" style="6" customWidth="1"/>
    <col min="4592" max="4592" width="9.140625" style="6"/>
    <col min="4593" max="4593" width="6.140625" style="6" customWidth="1"/>
    <col min="4594" max="4596" width="8.140625" style="6" customWidth="1"/>
    <col min="4597" max="4597" width="9.140625" style="6"/>
    <col min="4598" max="4601" width="10.5703125" style="6" customWidth="1"/>
    <col min="4602" max="4605" width="10.85546875" style="6" customWidth="1"/>
    <col min="4606" max="4837" width="9.140625" style="6"/>
    <col min="4838" max="4839" width="1.140625" style="6" customWidth="1"/>
    <col min="4840" max="4840" width="36.28515625" style="6" customWidth="1"/>
    <col min="4841" max="4841" width="9" style="6" customWidth="1"/>
    <col min="4842" max="4842" width="0" style="6" hidden="1" customWidth="1"/>
    <col min="4843" max="4843" width="19.85546875" style="6" customWidth="1"/>
    <col min="4844" max="4844" width="7.85546875" style="6" customWidth="1"/>
    <col min="4845" max="4845" width="5.85546875" style="6" customWidth="1"/>
    <col min="4846" max="4846" width="7.140625" style="6" customWidth="1"/>
    <col min="4847" max="4847" width="8" style="6" customWidth="1"/>
    <col min="4848" max="4848" width="9.140625" style="6"/>
    <col min="4849" max="4849" width="6.140625" style="6" customWidth="1"/>
    <col min="4850" max="4852" width="8.140625" style="6" customWidth="1"/>
    <col min="4853" max="4853" width="9.140625" style="6"/>
    <col min="4854" max="4857" width="10.5703125" style="6" customWidth="1"/>
    <col min="4858" max="4861" width="10.85546875" style="6" customWidth="1"/>
    <col min="4862" max="5093" width="9.140625" style="6"/>
    <col min="5094" max="5095" width="1.140625" style="6" customWidth="1"/>
    <col min="5096" max="5096" width="36.28515625" style="6" customWidth="1"/>
    <col min="5097" max="5097" width="9" style="6" customWidth="1"/>
    <col min="5098" max="5098" width="0" style="6" hidden="1" customWidth="1"/>
    <col min="5099" max="5099" width="19.85546875" style="6" customWidth="1"/>
    <col min="5100" max="5100" width="7.85546875" style="6" customWidth="1"/>
    <col min="5101" max="5101" width="5.85546875" style="6" customWidth="1"/>
    <col min="5102" max="5102" width="7.140625" style="6" customWidth="1"/>
    <col min="5103" max="5103" width="8" style="6" customWidth="1"/>
    <col min="5104" max="5104" width="9.140625" style="6"/>
    <col min="5105" max="5105" width="6.140625" style="6" customWidth="1"/>
    <col min="5106" max="5108" width="8.140625" style="6" customWidth="1"/>
    <col min="5109" max="5109" width="9.140625" style="6"/>
    <col min="5110" max="5113" width="10.5703125" style="6" customWidth="1"/>
    <col min="5114" max="5117" width="10.85546875" style="6" customWidth="1"/>
    <col min="5118" max="5349" width="9.140625" style="6"/>
    <col min="5350" max="5351" width="1.140625" style="6" customWidth="1"/>
    <col min="5352" max="5352" width="36.28515625" style="6" customWidth="1"/>
    <col min="5353" max="5353" width="9" style="6" customWidth="1"/>
    <col min="5354" max="5354" width="0" style="6" hidden="1" customWidth="1"/>
    <col min="5355" max="5355" width="19.85546875" style="6" customWidth="1"/>
    <col min="5356" max="5356" width="7.85546875" style="6" customWidth="1"/>
    <col min="5357" max="5357" width="5.85546875" style="6" customWidth="1"/>
    <col min="5358" max="5358" width="7.140625" style="6" customWidth="1"/>
    <col min="5359" max="5359" width="8" style="6" customWidth="1"/>
    <col min="5360" max="5360" width="9.140625" style="6"/>
    <col min="5361" max="5361" width="6.140625" style="6" customWidth="1"/>
    <col min="5362" max="5364" width="8.140625" style="6" customWidth="1"/>
    <col min="5365" max="5365" width="9.140625" style="6"/>
    <col min="5366" max="5369" width="10.5703125" style="6" customWidth="1"/>
    <col min="5370" max="5373" width="10.85546875" style="6" customWidth="1"/>
    <col min="5374" max="5605" width="9.140625" style="6"/>
    <col min="5606" max="5607" width="1.140625" style="6" customWidth="1"/>
    <col min="5608" max="5608" width="36.28515625" style="6" customWidth="1"/>
    <col min="5609" max="5609" width="9" style="6" customWidth="1"/>
    <col min="5610" max="5610" width="0" style="6" hidden="1" customWidth="1"/>
    <col min="5611" max="5611" width="19.85546875" style="6" customWidth="1"/>
    <col min="5612" max="5612" width="7.85546875" style="6" customWidth="1"/>
    <col min="5613" max="5613" width="5.85546875" style="6" customWidth="1"/>
    <col min="5614" max="5614" width="7.140625" style="6" customWidth="1"/>
    <col min="5615" max="5615" width="8" style="6" customWidth="1"/>
    <col min="5616" max="5616" width="9.140625" style="6"/>
    <col min="5617" max="5617" width="6.140625" style="6" customWidth="1"/>
    <col min="5618" max="5620" width="8.140625" style="6" customWidth="1"/>
    <col min="5621" max="5621" width="9.140625" style="6"/>
    <col min="5622" max="5625" width="10.5703125" style="6" customWidth="1"/>
    <col min="5626" max="5629" width="10.85546875" style="6" customWidth="1"/>
    <col min="5630" max="5861" width="9.140625" style="6"/>
    <col min="5862" max="5863" width="1.140625" style="6" customWidth="1"/>
    <col min="5864" max="5864" width="36.28515625" style="6" customWidth="1"/>
    <col min="5865" max="5865" width="9" style="6" customWidth="1"/>
    <col min="5866" max="5866" width="0" style="6" hidden="1" customWidth="1"/>
    <col min="5867" max="5867" width="19.85546875" style="6" customWidth="1"/>
    <col min="5868" max="5868" width="7.85546875" style="6" customWidth="1"/>
    <col min="5869" max="5869" width="5.85546875" style="6" customWidth="1"/>
    <col min="5870" max="5870" width="7.140625" style="6" customWidth="1"/>
    <col min="5871" max="5871" width="8" style="6" customWidth="1"/>
    <col min="5872" max="5872" width="9.140625" style="6"/>
    <col min="5873" max="5873" width="6.140625" style="6" customWidth="1"/>
    <col min="5874" max="5876" width="8.140625" style="6" customWidth="1"/>
    <col min="5877" max="5877" width="9.140625" style="6"/>
    <col min="5878" max="5881" width="10.5703125" style="6" customWidth="1"/>
    <col min="5882" max="5885" width="10.85546875" style="6" customWidth="1"/>
    <col min="5886" max="6117" width="9.140625" style="6"/>
    <col min="6118" max="6119" width="1.140625" style="6" customWidth="1"/>
    <col min="6120" max="6120" width="36.28515625" style="6" customWidth="1"/>
    <col min="6121" max="6121" width="9" style="6" customWidth="1"/>
    <col min="6122" max="6122" width="0" style="6" hidden="1" customWidth="1"/>
    <col min="6123" max="6123" width="19.85546875" style="6" customWidth="1"/>
    <col min="6124" max="6124" width="7.85546875" style="6" customWidth="1"/>
    <col min="6125" max="6125" width="5.85546875" style="6" customWidth="1"/>
    <col min="6126" max="6126" width="7.140625" style="6" customWidth="1"/>
    <col min="6127" max="6127" width="8" style="6" customWidth="1"/>
    <col min="6128" max="6128" width="9.140625" style="6"/>
    <col min="6129" max="6129" width="6.140625" style="6" customWidth="1"/>
    <col min="6130" max="6132" width="8.140625" style="6" customWidth="1"/>
    <col min="6133" max="6133" width="9.140625" style="6"/>
    <col min="6134" max="6137" width="10.5703125" style="6" customWidth="1"/>
    <col min="6138" max="6141" width="10.85546875" style="6" customWidth="1"/>
    <col min="6142" max="6373" width="9.140625" style="6"/>
    <col min="6374" max="6375" width="1.140625" style="6" customWidth="1"/>
    <col min="6376" max="6376" width="36.28515625" style="6" customWidth="1"/>
    <col min="6377" max="6377" width="9" style="6" customWidth="1"/>
    <col min="6378" max="6378" width="0" style="6" hidden="1" customWidth="1"/>
    <col min="6379" max="6379" width="19.85546875" style="6" customWidth="1"/>
    <col min="6380" max="6380" width="7.85546875" style="6" customWidth="1"/>
    <col min="6381" max="6381" width="5.85546875" style="6" customWidth="1"/>
    <col min="6382" max="6382" width="7.140625" style="6" customWidth="1"/>
    <col min="6383" max="6383" width="8" style="6" customWidth="1"/>
    <col min="6384" max="6384" width="9.140625" style="6"/>
    <col min="6385" max="6385" width="6.140625" style="6" customWidth="1"/>
    <col min="6386" max="6388" width="8.140625" style="6" customWidth="1"/>
    <col min="6389" max="6389" width="9.140625" style="6"/>
    <col min="6390" max="6393" width="10.5703125" style="6" customWidth="1"/>
    <col min="6394" max="6397" width="10.85546875" style="6" customWidth="1"/>
    <col min="6398" max="6629" width="9.140625" style="6"/>
    <col min="6630" max="6631" width="1.140625" style="6" customWidth="1"/>
    <col min="6632" max="6632" width="36.28515625" style="6" customWidth="1"/>
    <col min="6633" max="6633" width="9" style="6" customWidth="1"/>
    <col min="6634" max="6634" width="0" style="6" hidden="1" customWidth="1"/>
    <col min="6635" max="6635" width="19.85546875" style="6" customWidth="1"/>
    <col min="6636" max="6636" width="7.85546875" style="6" customWidth="1"/>
    <col min="6637" max="6637" width="5.85546875" style="6" customWidth="1"/>
    <col min="6638" max="6638" width="7.140625" style="6" customWidth="1"/>
    <col min="6639" max="6639" width="8" style="6" customWidth="1"/>
    <col min="6640" max="6640" width="9.140625" style="6"/>
    <col min="6641" max="6641" width="6.140625" style="6" customWidth="1"/>
    <col min="6642" max="6644" width="8.140625" style="6" customWidth="1"/>
    <col min="6645" max="6645" width="9.140625" style="6"/>
    <col min="6646" max="6649" width="10.5703125" style="6" customWidth="1"/>
    <col min="6650" max="6653" width="10.85546875" style="6" customWidth="1"/>
    <col min="6654" max="6885" width="9.140625" style="6"/>
    <col min="6886" max="6887" width="1.140625" style="6" customWidth="1"/>
    <col min="6888" max="6888" width="36.28515625" style="6" customWidth="1"/>
    <col min="6889" max="6889" width="9" style="6" customWidth="1"/>
    <col min="6890" max="6890" width="0" style="6" hidden="1" customWidth="1"/>
    <col min="6891" max="6891" width="19.85546875" style="6" customWidth="1"/>
    <col min="6892" max="6892" width="7.85546875" style="6" customWidth="1"/>
    <col min="6893" max="6893" width="5.85546875" style="6" customWidth="1"/>
    <col min="6894" max="6894" width="7.140625" style="6" customWidth="1"/>
    <col min="6895" max="6895" width="8" style="6" customWidth="1"/>
    <col min="6896" max="6896" width="9.140625" style="6"/>
    <col min="6897" max="6897" width="6.140625" style="6" customWidth="1"/>
    <col min="6898" max="6900" width="8.140625" style="6" customWidth="1"/>
    <col min="6901" max="6901" width="9.140625" style="6"/>
    <col min="6902" max="6905" width="10.5703125" style="6" customWidth="1"/>
    <col min="6906" max="6909" width="10.85546875" style="6" customWidth="1"/>
    <col min="6910" max="7141" width="9.140625" style="6"/>
    <col min="7142" max="7143" width="1.140625" style="6" customWidth="1"/>
    <col min="7144" max="7144" width="36.28515625" style="6" customWidth="1"/>
    <col min="7145" max="7145" width="9" style="6" customWidth="1"/>
    <col min="7146" max="7146" width="0" style="6" hidden="1" customWidth="1"/>
    <col min="7147" max="7147" width="19.85546875" style="6" customWidth="1"/>
    <col min="7148" max="7148" width="7.85546875" style="6" customWidth="1"/>
    <col min="7149" max="7149" width="5.85546875" style="6" customWidth="1"/>
    <col min="7150" max="7150" width="7.140625" style="6" customWidth="1"/>
    <col min="7151" max="7151" width="8" style="6" customWidth="1"/>
    <col min="7152" max="7152" width="9.140625" style="6"/>
    <col min="7153" max="7153" width="6.140625" style="6" customWidth="1"/>
    <col min="7154" max="7156" width="8.140625" style="6" customWidth="1"/>
    <col min="7157" max="7157" width="9.140625" style="6"/>
    <col min="7158" max="7161" width="10.5703125" style="6" customWidth="1"/>
    <col min="7162" max="7165" width="10.85546875" style="6" customWidth="1"/>
    <col min="7166" max="7397" width="9.140625" style="6"/>
    <col min="7398" max="7399" width="1.140625" style="6" customWidth="1"/>
    <col min="7400" max="7400" width="36.28515625" style="6" customWidth="1"/>
    <col min="7401" max="7401" width="9" style="6" customWidth="1"/>
    <col min="7402" max="7402" width="0" style="6" hidden="1" customWidth="1"/>
    <col min="7403" max="7403" width="19.85546875" style="6" customWidth="1"/>
    <col min="7404" max="7404" width="7.85546875" style="6" customWidth="1"/>
    <col min="7405" max="7405" width="5.85546875" style="6" customWidth="1"/>
    <col min="7406" max="7406" width="7.140625" style="6" customWidth="1"/>
    <col min="7407" max="7407" width="8" style="6" customWidth="1"/>
    <col min="7408" max="7408" width="9.140625" style="6"/>
    <col min="7409" max="7409" width="6.140625" style="6" customWidth="1"/>
    <col min="7410" max="7412" width="8.140625" style="6" customWidth="1"/>
    <col min="7413" max="7413" width="9.140625" style="6"/>
    <col min="7414" max="7417" width="10.5703125" style="6" customWidth="1"/>
    <col min="7418" max="7421" width="10.85546875" style="6" customWidth="1"/>
    <col min="7422" max="7653" width="9.140625" style="6"/>
    <col min="7654" max="7655" width="1.140625" style="6" customWidth="1"/>
    <col min="7656" max="7656" width="36.28515625" style="6" customWidth="1"/>
    <col min="7657" max="7657" width="9" style="6" customWidth="1"/>
    <col min="7658" max="7658" width="0" style="6" hidden="1" customWidth="1"/>
    <col min="7659" max="7659" width="19.85546875" style="6" customWidth="1"/>
    <col min="7660" max="7660" width="7.85546875" style="6" customWidth="1"/>
    <col min="7661" max="7661" width="5.85546875" style="6" customWidth="1"/>
    <col min="7662" max="7662" width="7.140625" style="6" customWidth="1"/>
    <col min="7663" max="7663" width="8" style="6" customWidth="1"/>
    <col min="7664" max="7664" width="9.140625" style="6"/>
    <col min="7665" max="7665" width="6.140625" style="6" customWidth="1"/>
    <col min="7666" max="7668" width="8.140625" style="6" customWidth="1"/>
    <col min="7669" max="7669" width="9.140625" style="6"/>
    <col min="7670" max="7673" width="10.5703125" style="6" customWidth="1"/>
    <col min="7674" max="7677" width="10.85546875" style="6" customWidth="1"/>
    <col min="7678" max="7909" width="9.140625" style="6"/>
    <col min="7910" max="7911" width="1.140625" style="6" customWidth="1"/>
    <col min="7912" max="7912" width="36.28515625" style="6" customWidth="1"/>
    <col min="7913" max="7913" width="9" style="6" customWidth="1"/>
    <col min="7914" max="7914" width="0" style="6" hidden="1" customWidth="1"/>
    <col min="7915" max="7915" width="19.85546875" style="6" customWidth="1"/>
    <col min="7916" max="7916" width="7.85546875" style="6" customWidth="1"/>
    <col min="7917" max="7917" width="5.85546875" style="6" customWidth="1"/>
    <col min="7918" max="7918" width="7.140625" style="6" customWidth="1"/>
    <col min="7919" max="7919" width="8" style="6" customWidth="1"/>
    <col min="7920" max="7920" width="9.140625" style="6"/>
    <col min="7921" max="7921" width="6.140625" style="6" customWidth="1"/>
    <col min="7922" max="7924" width="8.140625" style="6" customWidth="1"/>
    <col min="7925" max="7925" width="9.140625" style="6"/>
    <col min="7926" max="7929" width="10.5703125" style="6" customWidth="1"/>
    <col min="7930" max="7933" width="10.85546875" style="6" customWidth="1"/>
    <col min="7934" max="8165" width="9.140625" style="6"/>
    <col min="8166" max="8167" width="1.140625" style="6" customWidth="1"/>
    <col min="8168" max="8168" width="36.28515625" style="6" customWidth="1"/>
    <col min="8169" max="8169" width="9" style="6" customWidth="1"/>
    <col min="8170" max="8170" width="0" style="6" hidden="1" customWidth="1"/>
    <col min="8171" max="8171" width="19.85546875" style="6" customWidth="1"/>
    <col min="8172" max="8172" width="7.85546875" style="6" customWidth="1"/>
    <col min="8173" max="8173" width="5.85546875" style="6" customWidth="1"/>
    <col min="8174" max="8174" width="7.140625" style="6" customWidth="1"/>
    <col min="8175" max="8175" width="8" style="6" customWidth="1"/>
    <col min="8176" max="8176" width="9.140625" style="6"/>
    <col min="8177" max="8177" width="6.140625" style="6" customWidth="1"/>
    <col min="8178" max="8180" width="8.140625" style="6" customWidth="1"/>
    <col min="8181" max="8181" width="9.140625" style="6"/>
    <col min="8182" max="8185" width="10.5703125" style="6" customWidth="1"/>
    <col min="8186" max="8189" width="10.85546875" style="6" customWidth="1"/>
    <col min="8190" max="8421" width="9.140625" style="6"/>
    <col min="8422" max="8423" width="1.140625" style="6" customWidth="1"/>
    <col min="8424" max="8424" width="36.28515625" style="6" customWidth="1"/>
    <col min="8425" max="8425" width="9" style="6" customWidth="1"/>
    <col min="8426" max="8426" width="0" style="6" hidden="1" customWidth="1"/>
    <col min="8427" max="8427" width="19.85546875" style="6" customWidth="1"/>
    <col min="8428" max="8428" width="7.85546875" style="6" customWidth="1"/>
    <col min="8429" max="8429" width="5.85546875" style="6" customWidth="1"/>
    <col min="8430" max="8430" width="7.140625" style="6" customWidth="1"/>
    <col min="8431" max="8431" width="8" style="6" customWidth="1"/>
    <col min="8432" max="8432" width="9.140625" style="6"/>
    <col min="8433" max="8433" width="6.140625" style="6" customWidth="1"/>
    <col min="8434" max="8436" width="8.140625" style="6" customWidth="1"/>
    <col min="8437" max="8437" width="9.140625" style="6"/>
    <col min="8438" max="8441" width="10.5703125" style="6" customWidth="1"/>
    <col min="8442" max="8445" width="10.85546875" style="6" customWidth="1"/>
    <col min="8446" max="8677" width="9.140625" style="6"/>
    <col min="8678" max="8679" width="1.140625" style="6" customWidth="1"/>
    <col min="8680" max="8680" width="36.28515625" style="6" customWidth="1"/>
    <col min="8681" max="8681" width="9" style="6" customWidth="1"/>
    <col min="8682" max="8682" width="0" style="6" hidden="1" customWidth="1"/>
    <col min="8683" max="8683" width="19.85546875" style="6" customWidth="1"/>
    <col min="8684" max="8684" width="7.85546875" style="6" customWidth="1"/>
    <col min="8685" max="8685" width="5.85546875" style="6" customWidth="1"/>
    <col min="8686" max="8686" width="7.140625" style="6" customWidth="1"/>
    <col min="8687" max="8687" width="8" style="6" customWidth="1"/>
    <col min="8688" max="8688" width="9.140625" style="6"/>
    <col min="8689" max="8689" width="6.140625" style="6" customWidth="1"/>
    <col min="8690" max="8692" width="8.140625" style="6" customWidth="1"/>
    <col min="8693" max="8693" width="9.140625" style="6"/>
    <col min="8694" max="8697" width="10.5703125" style="6" customWidth="1"/>
    <col min="8698" max="8701" width="10.85546875" style="6" customWidth="1"/>
    <col min="8702" max="8933" width="9.140625" style="6"/>
    <col min="8934" max="8935" width="1.140625" style="6" customWidth="1"/>
    <col min="8936" max="8936" width="36.28515625" style="6" customWidth="1"/>
    <col min="8937" max="8937" width="9" style="6" customWidth="1"/>
    <col min="8938" max="8938" width="0" style="6" hidden="1" customWidth="1"/>
    <col min="8939" max="8939" width="19.85546875" style="6" customWidth="1"/>
    <col min="8940" max="8940" width="7.85546875" style="6" customWidth="1"/>
    <col min="8941" max="8941" width="5.85546875" style="6" customWidth="1"/>
    <col min="8942" max="8942" width="7.140625" style="6" customWidth="1"/>
    <col min="8943" max="8943" width="8" style="6" customWidth="1"/>
    <col min="8944" max="8944" width="9.140625" style="6"/>
    <col min="8945" max="8945" width="6.140625" style="6" customWidth="1"/>
    <col min="8946" max="8948" width="8.140625" style="6" customWidth="1"/>
    <col min="8949" max="8949" width="9.140625" style="6"/>
    <col min="8950" max="8953" width="10.5703125" style="6" customWidth="1"/>
    <col min="8954" max="8957" width="10.85546875" style="6" customWidth="1"/>
    <col min="8958" max="9189" width="9.140625" style="6"/>
    <col min="9190" max="9191" width="1.140625" style="6" customWidth="1"/>
    <col min="9192" max="9192" width="36.28515625" style="6" customWidth="1"/>
    <col min="9193" max="9193" width="9" style="6" customWidth="1"/>
    <col min="9194" max="9194" width="0" style="6" hidden="1" customWidth="1"/>
    <col min="9195" max="9195" width="19.85546875" style="6" customWidth="1"/>
    <col min="9196" max="9196" width="7.85546875" style="6" customWidth="1"/>
    <col min="9197" max="9197" width="5.85546875" style="6" customWidth="1"/>
    <col min="9198" max="9198" width="7.140625" style="6" customWidth="1"/>
    <col min="9199" max="9199" width="8" style="6" customWidth="1"/>
    <col min="9200" max="9200" width="9.140625" style="6"/>
    <col min="9201" max="9201" width="6.140625" style="6" customWidth="1"/>
    <col min="9202" max="9204" width="8.140625" style="6" customWidth="1"/>
    <col min="9205" max="9205" width="9.140625" style="6"/>
    <col min="9206" max="9209" width="10.5703125" style="6" customWidth="1"/>
    <col min="9210" max="9213" width="10.85546875" style="6" customWidth="1"/>
    <col min="9214" max="9445" width="9.140625" style="6"/>
    <col min="9446" max="9447" width="1.140625" style="6" customWidth="1"/>
    <col min="9448" max="9448" width="36.28515625" style="6" customWidth="1"/>
    <col min="9449" max="9449" width="9" style="6" customWidth="1"/>
    <col min="9450" max="9450" width="0" style="6" hidden="1" customWidth="1"/>
    <col min="9451" max="9451" width="19.85546875" style="6" customWidth="1"/>
    <col min="9452" max="9452" width="7.85546875" style="6" customWidth="1"/>
    <col min="9453" max="9453" width="5.85546875" style="6" customWidth="1"/>
    <col min="9454" max="9454" width="7.140625" style="6" customWidth="1"/>
    <col min="9455" max="9455" width="8" style="6" customWidth="1"/>
    <col min="9456" max="9456" width="9.140625" style="6"/>
    <col min="9457" max="9457" width="6.140625" style="6" customWidth="1"/>
    <col min="9458" max="9460" width="8.140625" style="6" customWidth="1"/>
    <col min="9461" max="9461" width="9.140625" style="6"/>
    <col min="9462" max="9465" width="10.5703125" style="6" customWidth="1"/>
    <col min="9466" max="9469" width="10.85546875" style="6" customWidth="1"/>
    <col min="9470" max="9701" width="9.140625" style="6"/>
    <col min="9702" max="9703" width="1.140625" style="6" customWidth="1"/>
    <col min="9704" max="9704" width="36.28515625" style="6" customWidth="1"/>
    <col min="9705" max="9705" width="9" style="6" customWidth="1"/>
    <col min="9706" max="9706" width="0" style="6" hidden="1" customWidth="1"/>
    <col min="9707" max="9707" width="19.85546875" style="6" customWidth="1"/>
    <col min="9708" max="9708" width="7.85546875" style="6" customWidth="1"/>
    <col min="9709" max="9709" width="5.85546875" style="6" customWidth="1"/>
    <col min="9710" max="9710" width="7.140625" style="6" customWidth="1"/>
    <col min="9711" max="9711" width="8" style="6" customWidth="1"/>
    <col min="9712" max="9712" width="9.140625" style="6"/>
    <col min="9713" max="9713" width="6.140625" style="6" customWidth="1"/>
    <col min="9714" max="9716" width="8.140625" style="6" customWidth="1"/>
    <col min="9717" max="9717" width="9.140625" style="6"/>
    <col min="9718" max="9721" width="10.5703125" style="6" customWidth="1"/>
    <col min="9722" max="9725" width="10.85546875" style="6" customWidth="1"/>
    <col min="9726" max="9957" width="9.140625" style="6"/>
    <col min="9958" max="9959" width="1.140625" style="6" customWidth="1"/>
    <col min="9960" max="9960" width="36.28515625" style="6" customWidth="1"/>
    <col min="9961" max="9961" width="9" style="6" customWidth="1"/>
    <col min="9962" max="9962" width="0" style="6" hidden="1" customWidth="1"/>
    <col min="9963" max="9963" width="19.85546875" style="6" customWidth="1"/>
    <col min="9964" max="9964" width="7.85546875" style="6" customWidth="1"/>
    <col min="9965" max="9965" width="5.85546875" style="6" customWidth="1"/>
    <col min="9966" max="9966" width="7.140625" style="6" customWidth="1"/>
    <col min="9967" max="9967" width="8" style="6" customWidth="1"/>
    <col min="9968" max="9968" width="9.140625" style="6"/>
    <col min="9969" max="9969" width="6.140625" style="6" customWidth="1"/>
    <col min="9970" max="9972" width="8.140625" style="6" customWidth="1"/>
    <col min="9973" max="9973" width="9.140625" style="6"/>
    <col min="9974" max="9977" width="10.5703125" style="6" customWidth="1"/>
    <col min="9978" max="9981" width="10.85546875" style="6" customWidth="1"/>
    <col min="9982" max="10213" width="9.140625" style="6"/>
    <col min="10214" max="10215" width="1.140625" style="6" customWidth="1"/>
    <col min="10216" max="10216" width="36.28515625" style="6" customWidth="1"/>
    <col min="10217" max="10217" width="9" style="6" customWidth="1"/>
    <col min="10218" max="10218" width="0" style="6" hidden="1" customWidth="1"/>
    <col min="10219" max="10219" width="19.85546875" style="6" customWidth="1"/>
    <col min="10220" max="10220" width="7.85546875" style="6" customWidth="1"/>
    <col min="10221" max="10221" width="5.85546875" style="6" customWidth="1"/>
    <col min="10222" max="10222" width="7.140625" style="6" customWidth="1"/>
    <col min="10223" max="10223" width="8" style="6" customWidth="1"/>
    <col min="10224" max="10224" width="9.140625" style="6"/>
    <col min="10225" max="10225" width="6.140625" style="6" customWidth="1"/>
    <col min="10226" max="10228" width="8.140625" style="6" customWidth="1"/>
    <col min="10229" max="10229" width="9.140625" style="6"/>
    <col min="10230" max="10233" width="10.5703125" style="6" customWidth="1"/>
    <col min="10234" max="10237" width="10.85546875" style="6" customWidth="1"/>
    <col min="10238" max="10469" width="9.140625" style="6"/>
    <col min="10470" max="10471" width="1.140625" style="6" customWidth="1"/>
    <col min="10472" max="10472" width="36.28515625" style="6" customWidth="1"/>
    <col min="10473" max="10473" width="9" style="6" customWidth="1"/>
    <col min="10474" max="10474" width="0" style="6" hidden="1" customWidth="1"/>
    <col min="10475" max="10475" width="19.85546875" style="6" customWidth="1"/>
    <col min="10476" max="10476" width="7.85546875" style="6" customWidth="1"/>
    <col min="10477" max="10477" width="5.85546875" style="6" customWidth="1"/>
    <col min="10478" max="10478" width="7.140625" style="6" customWidth="1"/>
    <col min="10479" max="10479" width="8" style="6" customWidth="1"/>
    <col min="10480" max="10480" width="9.140625" style="6"/>
    <col min="10481" max="10481" width="6.140625" style="6" customWidth="1"/>
    <col min="10482" max="10484" width="8.140625" style="6" customWidth="1"/>
    <col min="10485" max="10485" width="9.140625" style="6"/>
    <col min="10486" max="10489" width="10.5703125" style="6" customWidth="1"/>
    <col min="10490" max="10493" width="10.85546875" style="6" customWidth="1"/>
    <col min="10494" max="10725" width="9.140625" style="6"/>
    <col min="10726" max="10727" width="1.140625" style="6" customWidth="1"/>
    <col min="10728" max="10728" width="36.28515625" style="6" customWidth="1"/>
    <col min="10729" max="10729" width="9" style="6" customWidth="1"/>
    <col min="10730" max="10730" width="0" style="6" hidden="1" customWidth="1"/>
    <col min="10731" max="10731" width="19.85546875" style="6" customWidth="1"/>
    <col min="10732" max="10732" width="7.85546875" style="6" customWidth="1"/>
    <col min="10733" max="10733" width="5.85546875" style="6" customWidth="1"/>
    <col min="10734" max="10734" width="7.140625" style="6" customWidth="1"/>
    <col min="10735" max="10735" width="8" style="6" customWidth="1"/>
    <col min="10736" max="10736" width="9.140625" style="6"/>
    <col min="10737" max="10737" width="6.140625" style="6" customWidth="1"/>
    <col min="10738" max="10740" width="8.140625" style="6" customWidth="1"/>
    <col min="10741" max="10741" width="9.140625" style="6"/>
    <col min="10742" max="10745" width="10.5703125" style="6" customWidth="1"/>
    <col min="10746" max="10749" width="10.85546875" style="6" customWidth="1"/>
    <col min="10750" max="10981" width="9.140625" style="6"/>
    <col min="10982" max="10983" width="1.140625" style="6" customWidth="1"/>
    <col min="10984" max="10984" width="36.28515625" style="6" customWidth="1"/>
    <col min="10985" max="10985" width="9" style="6" customWidth="1"/>
    <col min="10986" max="10986" width="0" style="6" hidden="1" customWidth="1"/>
    <col min="10987" max="10987" width="19.85546875" style="6" customWidth="1"/>
    <col min="10988" max="10988" width="7.85546875" style="6" customWidth="1"/>
    <col min="10989" max="10989" width="5.85546875" style="6" customWidth="1"/>
    <col min="10990" max="10990" width="7.140625" style="6" customWidth="1"/>
    <col min="10991" max="10991" width="8" style="6" customWidth="1"/>
    <col min="10992" max="10992" width="9.140625" style="6"/>
    <col min="10993" max="10993" width="6.140625" style="6" customWidth="1"/>
    <col min="10994" max="10996" width="8.140625" style="6" customWidth="1"/>
    <col min="10997" max="10997" width="9.140625" style="6"/>
    <col min="10998" max="11001" width="10.5703125" style="6" customWidth="1"/>
    <col min="11002" max="11005" width="10.85546875" style="6" customWidth="1"/>
    <col min="11006" max="11237" width="9.140625" style="6"/>
    <col min="11238" max="11239" width="1.140625" style="6" customWidth="1"/>
    <col min="11240" max="11240" width="36.28515625" style="6" customWidth="1"/>
    <col min="11241" max="11241" width="9" style="6" customWidth="1"/>
    <col min="11242" max="11242" width="0" style="6" hidden="1" customWidth="1"/>
    <col min="11243" max="11243" width="19.85546875" style="6" customWidth="1"/>
    <col min="11244" max="11244" width="7.85546875" style="6" customWidth="1"/>
    <col min="11245" max="11245" width="5.85546875" style="6" customWidth="1"/>
    <col min="11246" max="11246" width="7.140625" style="6" customWidth="1"/>
    <col min="11247" max="11247" width="8" style="6" customWidth="1"/>
    <col min="11248" max="11248" width="9.140625" style="6"/>
    <col min="11249" max="11249" width="6.140625" style="6" customWidth="1"/>
    <col min="11250" max="11252" width="8.140625" style="6" customWidth="1"/>
    <col min="11253" max="11253" width="9.140625" style="6"/>
    <col min="11254" max="11257" width="10.5703125" style="6" customWidth="1"/>
    <col min="11258" max="11261" width="10.85546875" style="6" customWidth="1"/>
    <col min="11262" max="11493" width="9.140625" style="6"/>
    <col min="11494" max="11495" width="1.140625" style="6" customWidth="1"/>
    <col min="11496" max="11496" width="36.28515625" style="6" customWidth="1"/>
    <col min="11497" max="11497" width="9" style="6" customWidth="1"/>
    <col min="11498" max="11498" width="0" style="6" hidden="1" customWidth="1"/>
    <col min="11499" max="11499" width="19.85546875" style="6" customWidth="1"/>
    <col min="11500" max="11500" width="7.85546875" style="6" customWidth="1"/>
    <col min="11501" max="11501" width="5.85546875" style="6" customWidth="1"/>
    <col min="11502" max="11502" width="7.140625" style="6" customWidth="1"/>
    <col min="11503" max="11503" width="8" style="6" customWidth="1"/>
    <col min="11504" max="11504" width="9.140625" style="6"/>
    <col min="11505" max="11505" width="6.140625" style="6" customWidth="1"/>
    <col min="11506" max="11508" width="8.140625" style="6" customWidth="1"/>
    <col min="11509" max="11509" width="9.140625" style="6"/>
    <col min="11510" max="11513" width="10.5703125" style="6" customWidth="1"/>
    <col min="11514" max="11517" width="10.85546875" style="6" customWidth="1"/>
    <col min="11518" max="11749" width="9.140625" style="6"/>
    <col min="11750" max="11751" width="1.140625" style="6" customWidth="1"/>
    <col min="11752" max="11752" width="36.28515625" style="6" customWidth="1"/>
    <col min="11753" max="11753" width="9" style="6" customWidth="1"/>
    <col min="11754" max="11754" width="0" style="6" hidden="1" customWidth="1"/>
    <col min="11755" max="11755" width="19.85546875" style="6" customWidth="1"/>
    <col min="11756" max="11756" width="7.85546875" style="6" customWidth="1"/>
    <col min="11757" max="11757" width="5.85546875" style="6" customWidth="1"/>
    <col min="11758" max="11758" width="7.140625" style="6" customWidth="1"/>
    <col min="11759" max="11759" width="8" style="6" customWidth="1"/>
    <col min="11760" max="11760" width="9.140625" style="6"/>
    <col min="11761" max="11761" width="6.140625" style="6" customWidth="1"/>
    <col min="11762" max="11764" width="8.140625" style="6" customWidth="1"/>
    <col min="11765" max="11765" width="9.140625" style="6"/>
    <col min="11766" max="11769" width="10.5703125" style="6" customWidth="1"/>
    <col min="11770" max="11773" width="10.85546875" style="6" customWidth="1"/>
    <col min="11774" max="12005" width="9.140625" style="6"/>
    <col min="12006" max="12007" width="1.140625" style="6" customWidth="1"/>
    <col min="12008" max="12008" width="36.28515625" style="6" customWidth="1"/>
    <col min="12009" max="12009" width="9" style="6" customWidth="1"/>
    <col min="12010" max="12010" width="0" style="6" hidden="1" customWidth="1"/>
    <col min="12011" max="12011" width="19.85546875" style="6" customWidth="1"/>
    <col min="12012" max="12012" width="7.85546875" style="6" customWidth="1"/>
    <col min="12013" max="12013" width="5.85546875" style="6" customWidth="1"/>
    <col min="12014" max="12014" width="7.140625" style="6" customWidth="1"/>
    <col min="12015" max="12015" width="8" style="6" customWidth="1"/>
    <col min="12016" max="12016" width="9.140625" style="6"/>
    <col min="12017" max="12017" width="6.140625" style="6" customWidth="1"/>
    <col min="12018" max="12020" width="8.140625" style="6" customWidth="1"/>
    <col min="12021" max="12021" width="9.140625" style="6"/>
    <col min="12022" max="12025" width="10.5703125" style="6" customWidth="1"/>
    <col min="12026" max="12029" width="10.85546875" style="6" customWidth="1"/>
    <col min="12030" max="12261" width="9.140625" style="6"/>
    <col min="12262" max="12263" width="1.140625" style="6" customWidth="1"/>
    <col min="12264" max="12264" width="36.28515625" style="6" customWidth="1"/>
    <col min="12265" max="12265" width="9" style="6" customWidth="1"/>
    <col min="12266" max="12266" width="0" style="6" hidden="1" customWidth="1"/>
    <col min="12267" max="12267" width="19.85546875" style="6" customWidth="1"/>
    <col min="12268" max="12268" width="7.85546875" style="6" customWidth="1"/>
    <col min="12269" max="12269" width="5.85546875" style="6" customWidth="1"/>
    <col min="12270" max="12270" width="7.140625" style="6" customWidth="1"/>
    <col min="12271" max="12271" width="8" style="6" customWidth="1"/>
    <col min="12272" max="12272" width="9.140625" style="6"/>
    <col min="12273" max="12273" width="6.140625" style="6" customWidth="1"/>
    <col min="12274" max="12276" width="8.140625" style="6" customWidth="1"/>
    <col min="12277" max="12277" width="9.140625" style="6"/>
    <col min="12278" max="12281" width="10.5703125" style="6" customWidth="1"/>
    <col min="12282" max="12285" width="10.85546875" style="6" customWidth="1"/>
    <col min="12286" max="12517" width="9.140625" style="6"/>
    <col min="12518" max="12519" width="1.140625" style="6" customWidth="1"/>
    <col min="12520" max="12520" width="36.28515625" style="6" customWidth="1"/>
    <col min="12521" max="12521" width="9" style="6" customWidth="1"/>
    <col min="12522" max="12522" width="0" style="6" hidden="1" customWidth="1"/>
    <col min="12523" max="12523" width="19.85546875" style="6" customWidth="1"/>
    <col min="12524" max="12524" width="7.85546875" style="6" customWidth="1"/>
    <col min="12525" max="12525" width="5.85546875" style="6" customWidth="1"/>
    <col min="12526" max="12526" width="7.140625" style="6" customWidth="1"/>
    <col min="12527" max="12527" width="8" style="6" customWidth="1"/>
    <col min="12528" max="12528" width="9.140625" style="6"/>
    <col min="12529" max="12529" width="6.140625" style="6" customWidth="1"/>
    <col min="12530" max="12532" width="8.140625" style="6" customWidth="1"/>
    <col min="12533" max="12533" width="9.140625" style="6"/>
    <col min="12534" max="12537" width="10.5703125" style="6" customWidth="1"/>
    <col min="12538" max="12541" width="10.85546875" style="6" customWidth="1"/>
    <col min="12542" max="12773" width="9.140625" style="6"/>
    <col min="12774" max="12775" width="1.140625" style="6" customWidth="1"/>
    <col min="12776" max="12776" width="36.28515625" style="6" customWidth="1"/>
    <col min="12777" max="12777" width="9" style="6" customWidth="1"/>
    <col min="12778" max="12778" width="0" style="6" hidden="1" customWidth="1"/>
    <col min="12779" max="12779" width="19.85546875" style="6" customWidth="1"/>
    <col min="12780" max="12780" width="7.85546875" style="6" customWidth="1"/>
    <col min="12781" max="12781" width="5.85546875" style="6" customWidth="1"/>
    <col min="12782" max="12782" width="7.140625" style="6" customWidth="1"/>
    <col min="12783" max="12783" width="8" style="6" customWidth="1"/>
    <col min="12784" max="12784" width="9.140625" style="6"/>
    <col min="12785" max="12785" width="6.140625" style="6" customWidth="1"/>
    <col min="12786" max="12788" width="8.140625" style="6" customWidth="1"/>
    <col min="12789" max="12789" width="9.140625" style="6"/>
    <col min="12790" max="12793" width="10.5703125" style="6" customWidth="1"/>
    <col min="12794" max="12797" width="10.85546875" style="6" customWidth="1"/>
    <col min="12798" max="13029" width="9.140625" style="6"/>
    <col min="13030" max="13031" width="1.140625" style="6" customWidth="1"/>
    <col min="13032" max="13032" width="36.28515625" style="6" customWidth="1"/>
    <col min="13033" max="13033" width="9" style="6" customWidth="1"/>
    <col min="13034" max="13034" width="0" style="6" hidden="1" customWidth="1"/>
    <col min="13035" max="13035" width="19.85546875" style="6" customWidth="1"/>
    <col min="13036" max="13036" width="7.85546875" style="6" customWidth="1"/>
    <col min="13037" max="13037" width="5.85546875" style="6" customWidth="1"/>
    <col min="13038" max="13038" width="7.140625" style="6" customWidth="1"/>
    <col min="13039" max="13039" width="8" style="6" customWidth="1"/>
    <col min="13040" max="13040" width="9.140625" style="6"/>
    <col min="13041" max="13041" width="6.140625" style="6" customWidth="1"/>
    <col min="13042" max="13044" width="8.140625" style="6" customWidth="1"/>
    <col min="13045" max="13045" width="9.140625" style="6"/>
    <col min="13046" max="13049" width="10.5703125" style="6" customWidth="1"/>
    <col min="13050" max="13053" width="10.85546875" style="6" customWidth="1"/>
    <col min="13054" max="13285" width="9.140625" style="6"/>
    <col min="13286" max="13287" width="1.140625" style="6" customWidth="1"/>
    <col min="13288" max="13288" width="36.28515625" style="6" customWidth="1"/>
    <col min="13289" max="13289" width="9" style="6" customWidth="1"/>
    <col min="13290" max="13290" width="0" style="6" hidden="1" customWidth="1"/>
    <col min="13291" max="13291" width="19.85546875" style="6" customWidth="1"/>
    <col min="13292" max="13292" width="7.85546875" style="6" customWidth="1"/>
    <col min="13293" max="13293" width="5.85546875" style="6" customWidth="1"/>
    <col min="13294" max="13294" width="7.140625" style="6" customWidth="1"/>
    <col min="13295" max="13295" width="8" style="6" customWidth="1"/>
    <col min="13296" max="13296" width="9.140625" style="6"/>
    <col min="13297" max="13297" width="6.140625" style="6" customWidth="1"/>
    <col min="13298" max="13300" width="8.140625" style="6" customWidth="1"/>
    <col min="13301" max="13301" width="9.140625" style="6"/>
    <col min="13302" max="13305" width="10.5703125" style="6" customWidth="1"/>
    <col min="13306" max="13309" width="10.85546875" style="6" customWidth="1"/>
    <col min="13310" max="13541" width="9.140625" style="6"/>
    <col min="13542" max="13543" width="1.140625" style="6" customWidth="1"/>
    <col min="13544" max="13544" width="36.28515625" style="6" customWidth="1"/>
    <col min="13545" max="13545" width="9" style="6" customWidth="1"/>
    <col min="13546" max="13546" width="0" style="6" hidden="1" customWidth="1"/>
    <col min="13547" max="13547" width="19.85546875" style="6" customWidth="1"/>
    <col min="13548" max="13548" width="7.85546875" style="6" customWidth="1"/>
    <col min="13549" max="13549" width="5.85546875" style="6" customWidth="1"/>
    <col min="13550" max="13550" width="7.140625" style="6" customWidth="1"/>
    <col min="13551" max="13551" width="8" style="6" customWidth="1"/>
    <col min="13552" max="13552" width="9.140625" style="6"/>
    <col min="13553" max="13553" width="6.140625" style="6" customWidth="1"/>
    <col min="13554" max="13556" width="8.140625" style="6" customWidth="1"/>
    <col min="13557" max="13557" width="9.140625" style="6"/>
    <col min="13558" max="13561" width="10.5703125" style="6" customWidth="1"/>
    <col min="13562" max="13565" width="10.85546875" style="6" customWidth="1"/>
    <col min="13566" max="13797" width="9.140625" style="6"/>
    <col min="13798" max="13799" width="1.140625" style="6" customWidth="1"/>
    <col min="13800" max="13800" width="36.28515625" style="6" customWidth="1"/>
    <col min="13801" max="13801" width="9" style="6" customWidth="1"/>
    <col min="13802" max="13802" width="0" style="6" hidden="1" customWidth="1"/>
    <col min="13803" max="13803" width="19.85546875" style="6" customWidth="1"/>
    <col min="13804" max="13804" width="7.85546875" style="6" customWidth="1"/>
    <col min="13805" max="13805" width="5.85546875" style="6" customWidth="1"/>
    <col min="13806" max="13806" width="7.140625" style="6" customWidth="1"/>
    <col min="13807" max="13807" width="8" style="6" customWidth="1"/>
    <col min="13808" max="13808" width="9.140625" style="6"/>
    <col min="13809" max="13809" width="6.140625" style="6" customWidth="1"/>
    <col min="13810" max="13812" width="8.140625" style="6" customWidth="1"/>
    <col min="13813" max="13813" width="9.140625" style="6"/>
    <col min="13814" max="13817" width="10.5703125" style="6" customWidth="1"/>
    <col min="13818" max="13821" width="10.85546875" style="6" customWidth="1"/>
    <col min="13822" max="14053" width="9.140625" style="6"/>
    <col min="14054" max="14055" width="1.140625" style="6" customWidth="1"/>
    <col min="14056" max="14056" width="36.28515625" style="6" customWidth="1"/>
    <col min="14057" max="14057" width="9" style="6" customWidth="1"/>
    <col min="14058" max="14058" width="0" style="6" hidden="1" customWidth="1"/>
    <col min="14059" max="14059" width="19.85546875" style="6" customWidth="1"/>
    <col min="14060" max="14060" width="7.85546875" style="6" customWidth="1"/>
    <col min="14061" max="14061" width="5.85546875" style="6" customWidth="1"/>
    <col min="14062" max="14062" width="7.140625" style="6" customWidth="1"/>
    <col min="14063" max="14063" width="8" style="6" customWidth="1"/>
    <col min="14064" max="14064" width="9.140625" style="6"/>
    <col min="14065" max="14065" width="6.140625" style="6" customWidth="1"/>
    <col min="14066" max="14068" width="8.140625" style="6" customWidth="1"/>
    <col min="14069" max="14069" width="9.140625" style="6"/>
    <col min="14070" max="14073" width="10.5703125" style="6" customWidth="1"/>
    <col min="14074" max="14077" width="10.85546875" style="6" customWidth="1"/>
    <col min="14078" max="14309" width="9.140625" style="6"/>
    <col min="14310" max="14311" width="1.140625" style="6" customWidth="1"/>
    <col min="14312" max="14312" width="36.28515625" style="6" customWidth="1"/>
    <col min="14313" max="14313" width="9" style="6" customWidth="1"/>
    <col min="14314" max="14314" width="0" style="6" hidden="1" customWidth="1"/>
    <col min="14315" max="14315" width="19.85546875" style="6" customWidth="1"/>
    <col min="14316" max="14316" width="7.85546875" style="6" customWidth="1"/>
    <col min="14317" max="14317" width="5.85546875" style="6" customWidth="1"/>
    <col min="14318" max="14318" width="7.140625" style="6" customWidth="1"/>
    <col min="14319" max="14319" width="8" style="6" customWidth="1"/>
    <col min="14320" max="14320" width="9.140625" style="6"/>
    <col min="14321" max="14321" width="6.140625" style="6" customWidth="1"/>
    <col min="14322" max="14324" width="8.140625" style="6" customWidth="1"/>
    <col min="14325" max="14325" width="9.140625" style="6"/>
    <col min="14326" max="14329" width="10.5703125" style="6" customWidth="1"/>
    <col min="14330" max="14333" width="10.85546875" style="6" customWidth="1"/>
    <col min="14334" max="14565" width="9.140625" style="6"/>
    <col min="14566" max="14567" width="1.140625" style="6" customWidth="1"/>
    <col min="14568" max="14568" width="36.28515625" style="6" customWidth="1"/>
    <col min="14569" max="14569" width="9" style="6" customWidth="1"/>
    <col min="14570" max="14570" width="0" style="6" hidden="1" customWidth="1"/>
    <col min="14571" max="14571" width="19.85546875" style="6" customWidth="1"/>
    <col min="14572" max="14572" width="7.85546875" style="6" customWidth="1"/>
    <col min="14573" max="14573" width="5.85546875" style="6" customWidth="1"/>
    <col min="14574" max="14574" width="7.140625" style="6" customWidth="1"/>
    <col min="14575" max="14575" width="8" style="6" customWidth="1"/>
    <col min="14576" max="14576" width="9.140625" style="6"/>
    <col min="14577" max="14577" width="6.140625" style="6" customWidth="1"/>
    <col min="14578" max="14580" width="8.140625" style="6" customWidth="1"/>
    <col min="14581" max="14581" width="9.140625" style="6"/>
    <col min="14582" max="14585" width="10.5703125" style="6" customWidth="1"/>
    <col min="14586" max="14589" width="10.85546875" style="6" customWidth="1"/>
    <col min="14590" max="14821" width="9.140625" style="6"/>
    <col min="14822" max="14823" width="1.140625" style="6" customWidth="1"/>
    <col min="14824" max="14824" width="36.28515625" style="6" customWidth="1"/>
    <col min="14825" max="14825" width="9" style="6" customWidth="1"/>
    <col min="14826" max="14826" width="0" style="6" hidden="1" customWidth="1"/>
    <col min="14827" max="14827" width="19.85546875" style="6" customWidth="1"/>
    <col min="14828" max="14828" width="7.85546875" style="6" customWidth="1"/>
    <col min="14829" max="14829" width="5.85546875" style="6" customWidth="1"/>
    <col min="14830" max="14830" width="7.140625" style="6" customWidth="1"/>
    <col min="14831" max="14831" width="8" style="6" customWidth="1"/>
    <col min="14832" max="14832" width="9.140625" style="6"/>
    <col min="14833" max="14833" width="6.140625" style="6" customWidth="1"/>
    <col min="14834" max="14836" width="8.140625" style="6" customWidth="1"/>
    <col min="14837" max="14837" width="9.140625" style="6"/>
    <col min="14838" max="14841" width="10.5703125" style="6" customWidth="1"/>
    <col min="14842" max="14845" width="10.85546875" style="6" customWidth="1"/>
    <col min="14846" max="15077" width="9.140625" style="6"/>
    <col min="15078" max="15079" width="1.140625" style="6" customWidth="1"/>
    <col min="15080" max="15080" width="36.28515625" style="6" customWidth="1"/>
    <col min="15081" max="15081" width="9" style="6" customWidth="1"/>
    <col min="15082" max="15082" width="0" style="6" hidden="1" customWidth="1"/>
    <col min="15083" max="15083" width="19.85546875" style="6" customWidth="1"/>
    <col min="15084" max="15084" width="7.85546875" style="6" customWidth="1"/>
    <col min="15085" max="15085" width="5.85546875" style="6" customWidth="1"/>
    <col min="15086" max="15086" width="7.140625" style="6" customWidth="1"/>
    <col min="15087" max="15087" width="8" style="6" customWidth="1"/>
    <col min="15088" max="15088" width="9.140625" style="6"/>
    <col min="15089" max="15089" width="6.140625" style="6" customWidth="1"/>
    <col min="15090" max="15092" width="8.140625" style="6" customWidth="1"/>
    <col min="15093" max="15093" width="9.140625" style="6"/>
    <col min="15094" max="15097" width="10.5703125" style="6" customWidth="1"/>
    <col min="15098" max="15101" width="10.85546875" style="6" customWidth="1"/>
    <col min="15102" max="15333" width="9.140625" style="6"/>
    <col min="15334" max="15335" width="1.140625" style="6" customWidth="1"/>
    <col min="15336" max="15336" width="36.28515625" style="6" customWidth="1"/>
    <col min="15337" max="15337" width="9" style="6" customWidth="1"/>
    <col min="15338" max="15338" width="0" style="6" hidden="1" customWidth="1"/>
    <col min="15339" max="15339" width="19.85546875" style="6" customWidth="1"/>
    <col min="15340" max="15340" width="7.85546875" style="6" customWidth="1"/>
    <col min="15341" max="15341" width="5.85546875" style="6" customWidth="1"/>
    <col min="15342" max="15342" width="7.140625" style="6" customWidth="1"/>
    <col min="15343" max="15343" width="8" style="6" customWidth="1"/>
    <col min="15344" max="15344" width="9.140625" style="6"/>
    <col min="15345" max="15345" width="6.140625" style="6" customWidth="1"/>
    <col min="15346" max="15348" width="8.140625" style="6" customWidth="1"/>
    <col min="15349" max="15349" width="9.140625" style="6"/>
    <col min="15350" max="15353" width="10.5703125" style="6" customWidth="1"/>
    <col min="15354" max="15357" width="10.85546875" style="6" customWidth="1"/>
    <col min="15358" max="15589" width="9.140625" style="6"/>
    <col min="15590" max="15591" width="1.140625" style="6" customWidth="1"/>
    <col min="15592" max="15592" width="36.28515625" style="6" customWidth="1"/>
    <col min="15593" max="15593" width="9" style="6" customWidth="1"/>
    <col min="15594" max="15594" width="0" style="6" hidden="1" customWidth="1"/>
    <col min="15595" max="15595" width="19.85546875" style="6" customWidth="1"/>
    <col min="15596" max="15596" width="7.85546875" style="6" customWidth="1"/>
    <col min="15597" max="15597" width="5.85546875" style="6" customWidth="1"/>
    <col min="15598" max="15598" width="7.140625" style="6" customWidth="1"/>
    <col min="15599" max="15599" width="8" style="6" customWidth="1"/>
    <col min="15600" max="15600" width="9.140625" style="6"/>
    <col min="15601" max="15601" width="6.140625" style="6" customWidth="1"/>
    <col min="15602" max="15604" width="8.140625" style="6" customWidth="1"/>
    <col min="15605" max="15605" width="9.140625" style="6"/>
    <col min="15606" max="15609" width="10.5703125" style="6" customWidth="1"/>
    <col min="15610" max="15613" width="10.85546875" style="6" customWidth="1"/>
    <col min="15614" max="15845" width="9.140625" style="6"/>
    <col min="15846" max="15847" width="1.140625" style="6" customWidth="1"/>
    <col min="15848" max="15848" width="36.28515625" style="6" customWidth="1"/>
    <col min="15849" max="15849" width="9" style="6" customWidth="1"/>
    <col min="15850" max="15850" width="0" style="6" hidden="1" customWidth="1"/>
    <col min="15851" max="15851" width="19.85546875" style="6" customWidth="1"/>
    <col min="15852" max="15852" width="7.85546875" style="6" customWidth="1"/>
    <col min="15853" max="15853" width="5.85546875" style="6" customWidth="1"/>
    <col min="15854" max="15854" width="7.140625" style="6" customWidth="1"/>
    <col min="15855" max="15855" width="8" style="6" customWidth="1"/>
    <col min="15856" max="15856" width="9.140625" style="6"/>
    <col min="15857" max="15857" width="6.140625" style="6" customWidth="1"/>
    <col min="15858" max="15860" width="8.140625" style="6" customWidth="1"/>
    <col min="15861" max="15861" width="9.140625" style="6"/>
    <col min="15862" max="15865" width="10.5703125" style="6" customWidth="1"/>
    <col min="15866" max="15869" width="10.85546875" style="6" customWidth="1"/>
    <col min="15870" max="16101" width="9.140625" style="6"/>
    <col min="16102" max="16103" width="1.140625" style="6" customWidth="1"/>
    <col min="16104" max="16104" width="36.28515625" style="6" customWidth="1"/>
    <col min="16105" max="16105" width="9" style="6" customWidth="1"/>
    <col min="16106" max="16106" width="0" style="6" hidden="1" customWidth="1"/>
    <col min="16107" max="16107" width="19.85546875" style="6" customWidth="1"/>
    <col min="16108" max="16108" width="7.85546875" style="6" customWidth="1"/>
    <col min="16109" max="16109" width="5.85546875" style="6" customWidth="1"/>
    <col min="16110" max="16110" width="7.140625" style="6" customWidth="1"/>
    <col min="16111" max="16111" width="8" style="6" customWidth="1"/>
    <col min="16112" max="16112" width="9.140625" style="6"/>
    <col min="16113" max="16113" width="6.140625" style="6" customWidth="1"/>
    <col min="16114" max="16116" width="8.140625" style="6" customWidth="1"/>
    <col min="16117" max="16117" width="9.140625" style="6"/>
    <col min="16118" max="16121" width="10.5703125" style="6" customWidth="1"/>
    <col min="16122" max="16125" width="10.85546875" style="6" customWidth="1"/>
    <col min="16126" max="16384" width="9.140625" style="6"/>
  </cols>
  <sheetData>
    <row r="1" spans="1:23" ht="15.75" customHeight="1" thickBot="1">
      <c r="A1" s="1"/>
      <c r="B1" s="1"/>
      <c r="C1" s="1"/>
      <c r="D1" s="1"/>
      <c r="E1" s="2"/>
      <c r="F1" s="1"/>
      <c r="G1" s="3"/>
      <c r="H1" s="4"/>
      <c r="I1" s="5"/>
      <c r="J1" s="3"/>
      <c r="K1" s="4"/>
      <c r="L1" s="4"/>
      <c r="M1" s="4"/>
      <c r="N1" s="5"/>
      <c r="O1" s="4"/>
      <c r="P1" s="3"/>
      <c r="Q1" s="3"/>
      <c r="R1" s="3"/>
      <c r="S1" s="401" t="s">
        <v>248</v>
      </c>
      <c r="T1" s="402"/>
      <c r="U1" s="402"/>
      <c r="V1" s="403"/>
      <c r="W1" s="199"/>
    </row>
    <row r="2" spans="1:23" ht="21" hidden="1" customHeight="1" thickBot="1">
      <c r="A2" s="1"/>
      <c r="B2" s="398" t="s">
        <v>42</v>
      </c>
      <c r="C2" s="398"/>
      <c r="D2" s="398"/>
      <c r="E2" s="398"/>
      <c r="F2" s="398"/>
      <c r="G2" s="398"/>
      <c r="H2" s="398"/>
      <c r="I2" s="398"/>
      <c r="J2" s="398"/>
      <c r="K2" s="398"/>
      <c r="L2" s="398"/>
      <c r="M2" s="398"/>
      <c r="N2" s="398"/>
      <c r="O2" s="398"/>
      <c r="P2" s="398"/>
      <c r="Q2" s="398"/>
      <c r="R2" s="375"/>
      <c r="S2" s="200"/>
      <c r="T2" s="201"/>
      <c r="U2" s="201"/>
      <c r="V2" s="202"/>
    </row>
    <row r="3" spans="1:23" s="13" customFormat="1" ht="69.75" customHeight="1" thickBot="1">
      <c r="A3" s="7"/>
      <c r="B3" s="399" t="s">
        <v>43</v>
      </c>
      <c r="C3" s="400"/>
      <c r="D3" s="400"/>
      <c r="E3" s="8" t="s">
        <v>44</v>
      </c>
      <c r="F3" s="376" t="s">
        <v>45</v>
      </c>
      <c r="G3" s="376" t="s">
        <v>46</v>
      </c>
      <c r="H3" s="9" t="s">
        <v>229</v>
      </c>
      <c r="I3" s="10" t="s">
        <v>230</v>
      </c>
      <c r="J3" s="376" t="s">
        <v>231</v>
      </c>
      <c r="K3" s="9" t="s">
        <v>232</v>
      </c>
      <c r="L3" s="9" t="s">
        <v>233</v>
      </c>
      <c r="M3" s="9" t="s">
        <v>234</v>
      </c>
      <c r="N3" s="10" t="s">
        <v>235</v>
      </c>
      <c r="O3" s="9" t="s">
        <v>236</v>
      </c>
      <c r="P3" s="376" t="s">
        <v>237</v>
      </c>
      <c r="Q3" s="11" t="s">
        <v>238</v>
      </c>
      <c r="R3" s="12"/>
      <c r="S3" s="118" t="s">
        <v>244</v>
      </c>
      <c r="T3" s="119" t="s">
        <v>245</v>
      </c>
      <c r="U3" s="119" t="s">
        <v>246</v>
      </c>
      <c r="V3" s="120" t="s">
        <v>247</v>
      </c>
      <c r="W3" s="13" t="s">
        <v>14</v>
      </c>
    </row>
    <row r="4" spans="1:23" s="13" customFormat="1" ht="10.5" customHeight="1">
      <c r="A4" s="7"/>
      <c r="B4" s="215"/>
      <c r="C4" s="216"/>
      <c r="D4" s="216"/>
      <c r="E4" s="217"/>
      <c r="F4" s="216"/>
      <c r="G4" s="216"/>
      <c r="H4" s="14"/>
      <c r="I4" s="218"/>
      <c r="J4" s="216"/>
      <c r="K4" s="14"/>
      <c r="L4" s="14"/>
      <c r="M4" s="14"/>
      <c r="N4" s="218"/>
      <c r="O4" s="219"/>
      <c r="P4" s="216"/>
      <c r="Q4" s="15"/>
      <c r="R4" s="12"/>
      <c r="S4" s="239">
        <v>408.16</v>
      </c>
      <c r="T4" s="240">
        <v>408.16</v>
      </c>
      <c r="U4" s="240">
        <v>408.16</v>
      </c>
      <c r="V4" s="241">
        <v>408.16</v>
      </c>
      <c r="W4" s="252">
        <v>0</v>
      </c>
    </row>
    <row r="5" spans="1:23" ht="13.5" customHeight="1">
      <c r="A5" s="1"/>
      <c r="B5" s="16"/>
      <c r="C5" s="17"/>
      <c r="D5" s="17"/>
      <c r="E5" s="18"/>
      <c r="F5" s="19"/>
      <c r="G5" s="20"/>
      <c r="H5" s="21"/>
      <c r="I5" s="22"/>
      <c r="J5" s="23"/>
      <c r="K5" s="24"/>
      <c r="L5" s="24"/>
      <c r="M5" s="25"/>
      <c r="N5" s="22"/>
      <c r="O5" s="26"/>
      <c r="P5" s="23"/>
      <c r="Q5" s="27"/>
      <c r="R5" s="28"/>
      <c r="S5" s="212">
        <v>300</v>
      </c>
      <c r="T5" s="213">
        <v>300</v>
      </c>
      <c r="U5" s="213">
        <v>300</v>
      </c>
      <c r="V5" s="214">
        <v>300</v>
      </c>
      <c r="W5" s="253">
        <v>0</v>
      </c>
    </row>
    <row r="6" spans="1:23" ht="13.5" customHeight="1" thickBot="1">
      <c r="A6" s="1"/>
      <c r="B6" s="29"/>
      <c r="C6" s="30"/>
      <c r="D6" s="31"/>
      <c r="E6" s="32"/>
      <c r="F6" s="33"/>
      <c r="G6" s="34"/>
      <c r="H6" s="35"/>
      <c r="I6" s="36"/>
      <c r="J6" s="37"/>
      <c r="K6" s="38"/>
      <c r="L6" s="38"/>
      <c r="M6" s="39"/>
      <c r="N6" s="36"/>
      <c r="O6" s="40"/>
      <c r="P6" s="38"/>
      <c r="Q6" s="41"/>
      <c r="R6" s="42"/>
      <c r="S6" s="246">
        <v>200</v>
      </c>
      <c r="T6" s="247">
        <v>200</v>
      </c>
      <c r="U6" s="247">
        <v>200</v>
      </c>
      <c r="V6" s="248">
        <v>200</v>
      </c>
      <c r="W6" s="253">
        <v>0</v>
      </c>
    </row>
    <row r="7" spans="1:23" ht="13.5" thickBot="1">
      <c r="A7" s="1"/>
      <c r="B7" s="191" t="s">
        <v>52</v>
      </c>
      <c r="C7" s="192"/>
      <c r="D7" s="193"/>
      <c r="E7" s="44"/>
      <c r="F7" s="45"/>
      <c r="G7" s="46"/>
      <c r="H7" s="47"/>
      <c r="I7" s="48"/>
      <c r="J7" s="49"/>
      <c r="K7" s="50"/>
      <c r="L7" s="50"/>
      <c r="M7" s="51"/>
      <c r="N7" s="48"/>
      <c r="O7" s="52"/>
      <c r="P7" s="50"/>
      <c r="Q7" s="53"/>
      <c r="R7" s="42"/>
      <c r="S7" s="203"/>
      <c r="T7" s="204"/>
      <c r="U7" s="204"/>
      <c r="V7" s="205"/>
    </row>
    <row r="8" spans="1:23">
      <c r="A8" s="1"/>
      <c r="B8" s="124" t="s">
        <v>54</v>
      </c>
      <c r="C8" s="54"/>
      <c r="D8" s="55"/>
      <c r="E8" s="18" t="s">
        <v>55</v>
      </c>
      <c r="F8" s="19" t="s">
        <v>56</v>
      </c>
      <c r="G8" s="20" t="s">
        <v>57</v>
      </c>
      <c r="H8" s="21">
        <v>0.97</v>
      </c>
      <c r="I8" s="22"/>
      <c r="J8" s="23"/>
      <c r="K8" s="24">
        <v>0.97</v>
      </c>
      <c r="L8" s="24">
        <v>14.65</v>
      </c>
      <c r="M8" s="25">
        <v>10.02</v>
      </c>
      <c r="N8" s="22">
        <v>0.5</v>
      </c>
      <c r="O8" s="26">
        <v>7.33</v>
      </c>
      <c r="P8" s="24">
        <v>6</v>
      </c>
      <c r="Q8" s="56">
        <v>5.82</v>
      </c>
      <c r="R8" s="42"/>
      <c r="S8" s="242">
        <f>$S$6*Q8</f>
        <v>1164</v>
      </c>
      <c r="T8" s="242">
        <f>$T$6*Q8</f>
        <v>1164</v>
      </c>
      <c r="U8" s="242">
        <f>Q8*$U$6</f>
        <v>1164</v>
      </c>
      <c r="V8" s="243">
        <v>0</v>
      </c>
      <c r="W8" s="254">
        <f>S8*$W$6</f>
        <v>0</v>
      </c>
    </row>
    <row r="9" spans="1:23" ht="13.5" thickBot="1">
      <c r="A9" s="1"/>
      <c r="B9" s="126" t="s">
        <v>58</v>
      </c>
      <c r="C9" s="70"/>
      <c r="D9" s="71"/>
      <c r="E9" s="72" t="s">
        <v>59</v>
      </c>
      <c r="F9" s="73" t="s">
        <v>60</v>
      </c>
      <c r="G9" s="74" t="s">
        <v>57</v>
      </c>
      <c r="H9" s="75">
        <v>0.32</v>
      </c>
      <c r="I9" s="76"/>
      <c r="J9" s="77"/>
      <c r="K9" s="78">
        <v>0.32</v>
      </c>
      <c r="L9" s="78">
        <v>14.65</v>
      </c>
      <c r="M9" s="79">
        <v>10.83</v>
      </c>
      <c r="N9" s="76">
        <v>0.5</v>
      </c>
      <c r="O9" s="196">
        <v>7.33</v>
      </c>
      <c r="P9" s="78">
        <v>6</v>
      </c>
      <c r="Q9" s="68">
        <v>1.92</v>
      </c>
      <c r="R9" s="42"/>
      <c r="S9" s="244">
        <f>$S$6*Q9</f>
        <v>384</v>
      </c>
      <c r="T9" s="244">
        <f>$T$6*Q9</f>
        <v>384</v>
      </c>
      <c r="U9" s="244">
        <f>Q9*$U$6</f>
        <v>384</v>
      </c>
      <c r="V9" s="245">
        <v>0</v>
      </c>
      <c r="W9" s="255">
        <f t="shared" ref="W9:W68" si="0">S9*$W$6</f>
        <v>0</v>
      </c>
    </row>
    <row r="10" spans="1:23">
      <c r="A10" s="1"/>
      <c r="B10" s="83" t="s">
        <v>61</v>
      </c>
      <c r="C10" s="84"/>
      <c r="D10" s="85"/>
      <c r="E10" s="86"/>
      <c r="F10" s="87"/>
      <c r="G10" s="88"/>
      <c r="H10" s="89"/>
      <c r="I10" s="90"/>
      <c r="J10" s="91"/>
      <c r="K10" s="92"/>
      <c r="L10" s="92"/>
      <c r="M10" s="93"/>
      <c r="N10" s="90"/>
      <c r="O10" s="94"/>
      <c r="P10" s="92"/>
      <c r="Q10" s="99"/>
      <c r="R10" s="42"/>
      <c r="S10" s="207">
        <f>$S$7*Q10</f>
        <v>0</v>
      </c>
      <c r="T10" s="207">
        <f>$T$7*Q10</f>
        <v>0</v>
      </c>
      <c r="U10" s="207">
        <f>Q10*$U$7</f>
        <v>0</v>
      </c>
      <c r="V10" s="208">
        <f>$V$7*Q10</f>
        <v>0</v>
      </c>
      <c r="W10" s="255">
        <f t="shared" si="0"/>
        <v>0</v>
      </c>
    </row>
    <row r="11" spans="1:23">
      <c r="A11" s="1"/>
      <c r="B11" s="124" t="s">
        <v>62</v>
      </c>
      <c r="C11" s="54"/>
      <c r="D11" s="55"/>
      <c r="E11" s="18" t="s">
        <v>63</v>
      </c>
      <c r="F11" s="19" t="s">
        <v>64</v>
      </c>
      <c r="G11" s="20" t="s">
        <v>65</v>
      </c>
      <c r="H11" s="21">
        <v>1</v>
      </c>
      <c r="I11" s="22"/>
      <c r="J11" s="23"/>
      <c r="K11" s="24">
        <v>1</v>
      </c>
      <c r="L11" s="24">
        <v>9.7899999999999991</v>
      </c>
      <c r="M11" s="25">
        <v>17.21</v>
      </c>
      <c r="N11" s="22">
        <v>0.5</v>
      </c>
      <c r="O11" s="26">
        <v>4.9000000000000004</v>
      </c>
      <c r="P11" s="65">
        <v>4.9000000000000004</v>
      </c>
      <c r="Q11" s="68">
        <v>4.9000000000000004</v>
      </c>
      <c r="R11" s="42"/>
      <c r="S11" s="238">
        <f>$S$4*Q11</f>
        <v>1999.9840000000004</v>
      </c>
      <c r="T11" s="238">
        <f>$T$4*Q11</f>
        <v>1999.9840000000004</v>
      </c>
      <c r="U11" s="238">
        <f>$U$4*Q11</f>
        <v>1999.9840000000004</v>
      </c>
      <c r="V11" s="238">
        <f>$V$4*Q11</f>
        <v>1999.9840000000004</v>
      </c>
      <c r="W11" s="255">
        <f t="shared" si="0"/>
        <v>0</v>
      </c>
    </row>
    <row r="12" spans="1:23">
      <c r="A12" s="1"/>
      <c r="B12" s="125" t="s">
        <v>66</v>
      </c>
      <c r="C12" s="57"/>
      <c r="D12" s="58"/>
      <c r="E12" s="59" t="s">
        <v>67</v>
      </c>
      <c r="F12" s="60" t="s">
        <v>68</v>
      </c>
      <c r="G12" s="61" t="s">
        <v>65</v>
      </c>
      <c r="H12" s="62">
        <v>0.62</v>
      </c>
      <c r="I12" s="63"/>
      <c r="J12" s="64"/>
      <c r="K12" s="65">
        <v>0.62</v>
      </c>
      <c r="L12" s="65">
        <v>9.7899999999999991</v>
      </c>
      <c r="M12" s="66">
        <v>17.21</v>
      </c>
      <c r="N12" s="63">
        <v>0.5</v>
      </c>
      <c r="O12" s="67">
        <v>4.9000000000000004</v>
      </c>
      <c r="P12" s="65">
        <v>4.9000000000000004</v>
      </c>
      <c r="Q12" s="68">
        <v>3.04</v>
      </c>
      <c r="R12" s="42"/>
      <c r="S12" s="238">
        <f t="shared" ref="S12:S16" si="1">$S$4*Q12</f>
        <v>1240.8064000000002</v>
      </c>
      <c r="T12" s="238">
        <f t="shared" ref="T12:T16" si="2">$T$4*Q12</f>
        <v>1240.8064000000002</v>
      </c>
      <c r="U12" s="238">
        <f t="shared" ref="U12:U16" si="3">$U$4*Q12</f>
        <v>1240.8064000000002</v>
      </c>
      <c r="V12" s="238">
        <f t="shared" ref="V12:V16" si="4">$V$4*Q12</f>
        <v>1240.8064000000002</v>
      </c>
      <c r="W12" s="255">
        <f t="shared" si="0"/>
        <v>0</v>
      </c>
    </row>
    <row r="13" spans="1:23">
      <c r="A13" s="1"/>
      <c r="B13" s="125" t="s">
        <v>69</v>
      </c>
      <c r="C13" s="57"/>
      <c r="D13" s="58"/>
      <c r="E13" s="59" t="s">
        <v>70</v>
      </c>
      <c r="F13" s="60" t="s">
        <v>71</v>
      </c>
      <c r="G13" s="61" t="s">
        <v>65</v>
      </c>
      <c r="H13" s="62">
        <v>0.52</v>
      </c>
      <c r="I13" s="63"/>
      <c r="J13" s="64"/>
      <c r="K13" s="65">
        <v>0.52</v>
      </c>
      <c r="L13" s="65">
        <v>9.7899999999999991</v>
      </c>
      <c r="M13" s="66">
        <v>17.21</v>
      </c>
      <c r="N13" s="63">
        <v>0.5</v>
      </c>
      <c r="O13" s="67">
        <v>4.9000000000000004</v>
      </c>
      <c r="P13" s="65">
        <v>4.9000000000000004</v>
      </c>
      <c r="Q13" s="68">
        <v>2.5499999999999998</v>
      </c>
      <c r="R13" s="42"/>
      <c r="S13" s="238">
        <f t="shared" si="1"/>
        <v>1040.808</v>
      </c>
      <c r="T13" s="238">
        <f t="shared" si="2"/>
        <v>1040.808</v>
      </c>
      <c r="U13" s="238">
        <f t="shared" si="3"/>
        <v>1040.808</v>
      </c>
      <c r="V13" s="238">
        <f t="shared" si="4"/>
        <v>1040.808</v>
      </c>
      <c r="W13" s="255">
        <f t="shared" si="0"/>
        <v>0</v>
      </c>
    </row>
    <row r="14" spans="1:23">
      <c r="A14" s="1"/>
      <c r="B14" s="126" t="s">
        <v>72</v>
      </c>
      <c r="C14" s="70"/>
      <c r="D14" s="71"/>
      <c r="E14" s="72" t="s">
        <v>73</v>
      </c>
      <c r="F14" s="73" t="s">
        <v>74</v>
      </c>
      <c r="G14" s="74" t="s">
        <v>65</v>
      </c>
      <c r="H14" s="75">
        <v>0.27</v>
      </c>
      <c r="I14" s="76"/>
      <c r="J14" s="77"/>
      <c r="K14" s="78">
        <v>0.27</v>
      </c>
      <c r="L14" s="78">
        <v>9.7899999999999991</v>
      </c>
      <c r="M14" s="66">
        <v>17.21</v>
      </c>
      <c r="N14" s="63">
        <v>0.5</v>
      </c>
      <c r="O14" s="67">
        <v>4.9000000000000004</v>
      </c>
      <c r="P14" s="65">
        <v>4.9000000000000004</v>
      </c>
      <c r="Q14" s="68">
        <v>1.32</v>
      </c>
      <c r="R14" s="42"/>
      <c r="S14" s="238">
        <f t="shared" si="1"/>
        <v>538.77120000000002</v>
      </c>
      <c r="T14" s="238">
        <f t="shared" si="2"/>
        <v>538.77120000000002</v>
      </c>
      <c r="U14" s="238">
        <f t="shared" si="3"/>
        <v>538.77120000000002</v>
      </c>
      <c r="V14" s="238">
        <f t="shared" si="4"/>
        <v>538.77120000000002</v>
      </c>
      <c r="W14" s="255">
        <f t="shared" si="0"/>
        <v>0</v>
      </c>
    </row>
    <row r="15" spans="1:23">
      <c r="A15" s="1"/>
      <c r="B15" s="126" t="s">
        <v>75</v>
      </c>
      <c r="C15" s="70"/>
      <c r="D15" s="71"/>
      <c r="E15" s="72" t="s">
        <v>76</v>
      </c>
      <c r="F15" s="73" t="s">
        <v>77</v>
      </c>
      <c r="G15" s="74" t="s">
        <v>65</v>
      </c>
      <c r="H15" s="75">
        <v>0.25</v>
      </c>
      <c r="I15" s="76"/>
      <c r="J15" s="77"/>
      <c r="K15" s="78">
        <v>0.25</v>
      </c>
      <c r="L15" s="78">
        <v>9.7899999999999991</v>
      </c>
      <c r="M15" s="79">
        <v>17.21</v>
      </c>
      <c r="N15" s="63">
        <v>0.5</v>
      </c>
      <c r="O15" s="67">
        <v>4.9000000000000004</v>
      </c>
      <c r="P15" s="65">
        <v>4.9000000000000004</v>
      </c>
      <c r="Q15" s="68">
        <v>1.23</v>
      </c>
      <c r="R15" s="42"/>
      <c r="S15" s="238">
        <f t="shared" si="1"/>
        <v>502.03680000000003</v>
      </c>
      <c r="T15" s="238">
        <f t="shared" si="2"/>
        <v>502.03680000000003</v>
      </c>
      <c r="U15" s="238">
        <f t="shared" si="3"/>
        <v>502.03680000000003</v>
      </c>
      <c r="V15" s="238">
        <f t="shared" si="4"/>
        <v>502.03680000000003</v>
      </c>
      <c r="W15" s="255">
        <f t="shared" si="0"/>
        <v>0</v>
      </c>
    </row>
    <row r="16" spans="1:23" ht="13.5" thickBot="1">
      <c r="A16" s="1"/>
      <c r="B16" s="123" t="s">
        <v>78</v>
      </c>
      <c r="C16" s="30"/>
      <c r="D16" s="31"/>
      <c r="E16" s="32" t="s">
        <v>79</v>
      </c>
      <c r="F16" s="33" t="s">
        <v>80</v>
      </c>
      <c r="G16" s="34" t="s">
        <v>81</v>
      </c>
      <c r="H16" s="35">
        <v>0.22</v>
      </c>
      <c r="I16" s="36"/>
      <c r="J16" s="37"/>
      <c r="K16" s="38">
        <v>0.22</v>
      </c>
      <c r="L16" s="38">
        <v>9.7899999999999991</v>
      </c>
      <c r="M16" s="39">
        <v>17.21</v>
      </c>
      <c r="N16" s="36">
        <v>0.5</v>
      </c>
      <c r="O16" s="40">
        <v>4.9000000000000004</v>
      </c>
      <c r="P16" s="38">
        <v>4.9000000000000004</v>
      </c>
      <c r="Q16" s="41">
        <v>1.08</v>
      </c>
      <c r="R16" s="42"/>
      <c r="S16" s="238">
        <f t="shared" si="1"/>
        <v>440.81280000000004</v>
      </c>
      <c r="T16" s="238">
        <f t="shared" si="2"/>
        <v>440.81280000000004</v>
      </c>
      <c r="U16" s="238">
        <f t="shared" si="3"/>
        <v>440.81280000000004</v>
      </c>
      <c r="V16" s="238">
        <f t="shared" si="4"/>
        <v>440.81280000000004</v>
      </c>
      <c r="W16" s="255">
        <f t="shared" si="0"/>
        <v>0</v>
      </c>
    </row>
    <row r="17" spans="1:23">
      <c r="A17" s="1"/>
      <c r="B17" s="69" t="s">
        <v>82</v>
      </c>
      <c r="C17" s="54"/>
      <c r="D17" s="55"/>
      <c r="E17" s="18"/>
      <c r="F17" s="19"/>
      <c r="G17" s="20"/>
      <c r="H17" s="21"/>
      <c r="I17" s="22"/>
      <c r="J17" s="23"/>
      <c r="K17" s="24"/>
      <c r="L17" s="24"/>
      <c r="M17" s="25"/>
      <c r="N17" s="22"/>
      <c r="O17" s="26"/>
      <c r="P17" s="24"/>
      <c r="Q17" s="56"/>
      <c r="R17" s="42"/>
      <c r="S17" s="206">
        <f>$S$7*Q17</f>
        <v>0</v>
      </c>
      <c r="T17" s="206">
        <f>$T$7*Q17</f>
        <v>0</v>
      </c>
      <c r="U17" s="206">
        <f>Q17*$U$7</f>
        <v>0</v>
      </c>
      <c r="V17" s="211">
        <f>$V$7*Q17</f>
        <v>0</v>
      </c>
      <c r="W17" s="255">
        <f t="shared" si="0"/>
        <v>0</v>
      </c>
    </row>
    <row r="18" spans="1:23" ht="13.5" thickBot="1">
      <c r="A18" s="1"/>
      <c r="B18" s="128" t="s">
        <v>83</v>
      </c>
      <c r="C18" s="102"/>
      <c r="D18" s="103"/>
      <c r="E18" s="104" t="s">
        <v>84</v>
      </c>
      <c r="F18" s="101" t="s">
        <v>85</v>
      </c>
      <c r="G18" s="121" t="s">
        <v>86</v>
      </c>
      <c r="H18" s="105">
        <v>0.6</v>
      </c>
      <c r="I18" s="106"/>
      <c r="J18" s="107"/>
      <c r="K18" s="108">
        <v>0.6</v>
      </c>
      <c r="L18" s="197">
        <v>6.43</v>
      </c>
      <c r="M18" s="198">
        <v>6.43</v>
      </c>
      <c r="N18" s="106">
        <v>0.5</v>
      </c>
      <c r="O18" s="122">
        <v>3.22</v>
      </c>
      <c r="P18" s="78">
        <v>3.22</v>
      </c>
      <c r="Q18" s="68">
        <v>1.93</v>
      </c>
      <c r="R18" s="42"/>
      <c r="S18" s="206">
        <f>$S$5*Q18</f>
        <v>579</v>
      </c>
      <c r="T18" s="206">
        <f>$T$5*Q18</f>
        <v>579</v>
      </c>
      <c r="U18" s="206">
        <f>Q18*$U$5</f>
        <v>579</v>
      </c>
      <c r="V18" s="211">
        <f>$V$5*Q18</f>
        <v>579</v>
      </c>
      <c r="W18" s="255">
        <f t="shared" si="0"/>
        <v>0</v>
      </c>
    </row>
    <row r="19" spans="1:23">
      <c r="A19" s="1"/>
      <c r="B19" s="83" t="s">
        <v>87</v>
      </c>
      <c r="C19" s="84"/>
      <c r="D19" s="85"/>
      <c r="E19" s="86"/>
      <c r="F19" s="87"/>
      <c r="G19" s="88"/>
      <c r="H19" s="89"/>
      <c r="I19" s="90"/>
      <c r="J19" s="91"/>
      <c r="K19" s="92"/>
      <c r="L19" s="92"/>
      <c r="M19" s="93"/>
      <c r="N19" s="90"/>
      <c r="O19" s="94"/>
      <c r="P19" s="92"/>
      <c r="Q19" s="99"/>
      <c r="R19" s="42"/>
      <c r="S19" s="207">
        <f t="shared" ref="S19:S68" si="5">$S$5*Q19</f>
        <v>0</v>
      </c>
      <c r="T19" s="207">
        <f t="shared" ref="T19:T68" si="6">$T$5*Q19</f>
        <v>0</v>
      </c>
      <c r="U19" s="207">
        <f t="shared" ref="U19:U68" si="7">Q19*$U$5</f>
        <v>0</v>
      </c>
      <c r="V19" s="208">
        <f t="shared" ref="V19:V68" si="8">$V$5*Q19</f>
        <v>0</v>
      </c>
      <c r="W19" s="255">
        <f t="shared" si="0"/>
        <v>0</v>
      </c>
    </row>
    <row r="20" spans="1:23">
      <c r="A20" s="1"/>
      <c r="B20" s="125" t="s">
        <v>88</v>
      </c>
      <c r="C20" s="57"/>
      <c r="D20" s="58"/>
      <c r="E20" s="59" t="s">
        <v>89</v>
      </c>
      <c r="F20" s="60" t="s">
        <v>90</v>
      </c>
      <c r="G20" s="61" t="s">
        <v>91</v>
      </c>
      <c r="H20" s="62">
        <v>1.25</v>
      </c>
      <c r="I20" s="63"/>
      <c r="J20" s="64"/>
      <c r="K20" s="65">
        <v>1.25</v>
      </c>
      <c r="L20" s="65">
        <v>7.86</v>
      </c>
      <c r="M20" s="66">
        <v>6.43</v>
      </c>
      <c r="N20" s="63">
        <v>0.5</v>
      </c>
      <c r="O20" s="67">
        <v>3.93</v>
      </c>
      <c r="P20" s="65">
        <v>3.93</v>
      </c>
      <c r="Q20" s="68">
        <v>4.91</v>
      </c>
      <c r="R20" s="42"/>
      <c r="S20" s="206">
        <f>$S$5*Q20</f>
        <v>1473</v>
      </c>
      <c r="T20" s="206">
        <f t="shared" si="6"/>
        <v>1473</v>
      </c>
      <c r="U20" s="206">
        <f t="shared" si="7"/>
        <v>1473</v>
      </c>
      <c r="V20" s="211">
        <f t="shared" si="8"/>
        <v>1473</v>
      </c>
      <c r="W20" s="255">
        <f t="shared" si="0"/>
        <v>0</v>
      </c>
    </row>
    <row r="21" spans="1:23">
      <c r="A21" s="1"/>
      <c r="B21" s="125" t="s">
        <v>92</v>
      </c>
      <c r="C21" s="57"/>
      <c r="D21" s="58"/>
      <c r="E21" s="59" t="s">
        <v>93</v>
      </c>
      <c r="F21" s="60" t="s">
        <v>94</v>
      </c>
      <c r="G21" s="61" t="s">
        <v>51</v>
      </c>
      <c r="H21" s="62">
        <v>0.3</v>
      </c>
      <c r="I21" s="63"/>
      <c r="J21" s="64"/>
      <c r="K21" s="65">
        <v>0.3</v>
      </c>
      <c r="L21" s="65">
        <v>7.86</v>
      </c>
      <c r="M21" s="66">
        <v>6.43</v>
      </c>
      <c r="N21" s="63">
        <v>0.5</v>
      </c>
      <c r="O21" s="67">
        <v>3.93</v>
      </c>
      <c r="P21" s="65">
        <v>3.93</v>
      </c>
      <c r="Q21" s="68">
        <v>1.18</v>
      </c>
      <c r="R21" s="42"/>
      <c r="S21" s="206">
        <f t="shared" si="5"/>
        <v>354</v>
      </c>
      <c r="T21" s="206">
        <f t="shared" si="6"/>
        <v>354</v>
      </c>
      <c r="U21" s="206">
        <f t="shared" si="7"/>
        <v>354</v>
      </c>
      <c r="V21" s="211">
        <f t="shared" si="8"/>
        <v>354</v>
      </c>
      <c r="W21" s="255">
        <f t="shared" si="0"/>
        <v>0</v>
      </c>
    </row>
    <row r="22" spans="1:23">
      <c r="A22" s="1"/>
      <c r="B22" s="125" t="s">
        <v>95</v>
      </c>
      <c r="C22" s="57"/>
      <c r="D22" s="58"/>
      <c r="E22" s="59" t="s">
        <v>96</v>
      </c>
      <c r="F22" s="60" t="s">
        <v>97</v>
      </c>
      <c r="G22" s="61" t="s">
        <v>57</v>
      </c>
      <c r="H22" s="62">
        <v>2.74</v>
      </c>
      <c r="I22" s="63"/>
      <c r="J22" s="64"/>
      <c r="K22" s="65">
        <v>2.74</v>
      </c>
      <c r="L22" s="65">
        <v>7.86</v>
      </c>
      <c r="M22" s="66">
        <v>6.43</v>
      </c>
      <c r="N22" s="63">
        <v>0.5</v>
      </c>
      <c r="O22" s="67">
        <v>3.93</v>
      </c>
      <c r="P22" s="65">
        <v>3.93</v>
      </c>
      <c r="Q22" s="68">
        <v>10.77</v>
      </c>
      <c r="R22" s="42"/>
      <c r="S22" s="206">
        <f t="shared" si="5"/>
        <v>3231</v>
      </c>
      <c r="T22" s="206">
        <f t="shared" si="6"/>
        <v>3231</v>
      </c>
      <c r="U22" s="206">
        <f t="shared" si="7"/>
        <v>3231</v>
      </c>
      <c r="V22" s="211">
        <f t="shared" si="8"/>
        <v>3231</v>
      </c>
      <c r="W22" s="255">
        <f t="shared" si="0"/>
        <v>0</v>
      </c>
    </row>
    <row r="23" spans="1:23">
      <c r="A23" s="1"/>
      <c r="B23" s="125" t="s">
        <v>98</v>
      </c>
      <c r="C23" s="57"/>
      <c r="D23" s="58"/>
      <c r="E23" s="59" t="s">
        <v>99</v>
      </c>
      <c r="F23" s="60" t="s">
        <v>100</v>
      </c>
      <c r="G23" s="61" t="s">
        <v>57</v>
      </c>
      <c r="H23" s="62">
        <v>2.36</v>
      </c>
      <c r="I23" s="63"/>
      <c r="J23" s="64"/>
      <c r="K23" s="65">
        <v>2.36</v>
      </c>
      <c r="L23" s="65">
        <v>7.86</v>
      </c>
      <c r="M23" s="66">
        <v>6.43</v>
      </c>
      <c r="N23" s="63">
        <v>0.5</v>
      </c>
      <c r="O23" s="67">
        <v>3.93</v>
      </c>
      <c r="P23" s="65">
        <v>3.93</v>
      </c>
      <c r="Q23" s="68">
        <v>9.27</v>
      </c>
      <c r="R23" s="42"/>
      <c r="S23" s="206">
        <f t="shared" si="5"/>
        <v>2781</v>
      </c>
      <c r="T23" s="206">
        <f t="shared" si="6"/>
        <v>2781</v>
      </c>
      <c r="U23" s="206">
        <f t="shared" si="7"/>
        <v>2781</v>
      </c>
      <c r="V23" s="211">
        <f t="shared" si="8"/>
        <v>2781</v>
      </c>
      <c r="W23" s="255">
        <f t="shared" si="0"/>
        <v>0</v>
      </c>
    </row>
    <row r="24" spans="1:23">
      <c r="A24" s="1"/>
      <c r="B24" s="125" t="s">
        <v>101</v>
      </c>
      <c r="C24" s="57"/>
      <c r="D24" s="58"/>
      <c r="E24" s="59" t="s">
        <v>102</v>
      </c>
      <c r="F24" s="60" t="s">
        <v>103</v>
      </c>
      <c r="G24" s="61" t="s">
        <v>104</v>
      </c>
      <c r="H24" s="62">
        <v>0.33</v>
      </c>
      <c r="I24" s="63"/>
      <c r="J24" s="64"/>
      <c r="K24" s="65">
        <v>0.33</v>
      </c>
      <c r="L24" s="65">
        <v>7.86</v>
      </c>
      <c r="M24" s="66">
        <v>6.43</v>
      </c>
      <c r="N24" s="63">
        <v>0.5</v>
      </c>
      <c r="O24" s="67">
        <v>3.93</v>
      </c>
      <c r="P24" s="65">
        <v>3.93</v>
      </c>
      <c r="Q24" s="68">
        <v>1.3</v>
      </c>
      <c r="R24" s="42"/>
      <c r="S24" s="206">
        <f t="shared" si="5"/>
        <v>390</v>
      </c>
      <c r="T24" s="206">
        <f t="shared" si="6"/>
        <v>390</v>
      </c>
      <c r="U24" s="206">
        <f t="shared" si="7"/>
        <v>390</v>
      </c>
      <c r="V24" s="211">
        <f t="shared" si="8"/>
        <v>390</v>
      </c>
      <c r="W24" s="255">
        <f t="shared" si="0"/>
        <v>0</v>
      </c>
    </row>
    <row r="25" spans="1:23">
      <c r="A25" s="1"/>
      <c r="B25" s="125" t="s">
        <v>105</v>
      </c>
      <c r="C25" s="57"/>
      <c r="D25" s="58"/>
      <c r="E25" s="59" t="s">
        <v>106</v>
      </c>
      <c r="F25" s="60" t="s">
        <v>107</v>
      </c>
      <c r="G25" s="61" t="s">
        <v>108</v>
      </c>
      <c r="H25" s="62">
        <v>13.64</v>
      </c>
      <c r="I25" s="63"/>
      <c r="J25" s="64"/>
      <c r="K25" s="65">
        <v>13.64</v>
      </c>
      <c r="L25" s="81">
        <v>7.86</v>
      </c>
      <c r="M25" s="66">
        <v>6.43</v>
      </c>
      <c r="N25" s="63">
        <v>0.5</v>
      </c>
      <c r="O25" s="67">
        <v>3.93</v>
      </c>
      <c r="P25" s="65">
        <v>3.93</v>
      </c>
      <c r="Q25" s="68">
        <v>53.61</v>
      </c>
      <c r="R25" s="42"/>
      <c r="S25" s="206">
        <f t="shared" si="5"/>
        <v>16083</v>
      </c>
      <c r="T25" s="206">
        <f t="shared" si="6"/>
        <v>16083</v>
      </c>
      <c r="U25" s="206">
        <f t="shared" si="7"/>
        <v>16083</v>
      </c>
      <c r="V25" s="211">
        <f t="shared" si="8"/>
        <v>16083</v>
      </c>
      <c r="W25" s="255">
        <f t="shared" si="0"/>
        <v>0</v>
      </c>
    </row>
    <row r="26" spans="1:23" ht="13.5" thickBot="1">
      <c r="A26" s="1"/>
      <c r="B26" s="123" t="s">
        <v>109</v>
      </c>
      <c r="C26" s="30"/>
      <c r="D26" s="31"/>
      <c r="E26" s="32" t="s">
        <v>110</v>
      </c>
      <c r="F26" s="33" t="s">
        <v>111</v>
      </c>
      <c r="G26" s="34" t="s">
        <v>112</v>
      </c>
      <c r="H26" s="35">
        <v>3.35</v>
      </c>
      <c r="I26" s="36"/>
      <c r="J26" s="37"/>
      <c r="K26" s="38">
        <v>3.35</v>
      </c>
      <c r="L26" s="38">
        <v>7.86</v>
      </c>
      <c r="M26" s="39">
        <v>6.43</v>
      </c>
      <c r="N26" s="36">
        <v>0.5</v>
      </c>
      <c r="O26" s="40">
        <v>3.93</v>
      </c>
      <c r="P26" s="38">
        <v>3.93</v>
      </c>
      <c r="Q26" s="41">
        <v>13.17</v>
      </c>
      <c r="R26" s="42"/>
      <c r="S26" s="209">
        <f t="shared" si="5"/>
        <v>3951</v>
      </c>
      <c r="T26" s="209">
        <f t="shared" si="6"/>
        <v>3951</v>
      </c>
      <c r="U26" s="209">
        <f t="shared" si="7"/>
        <v>3951</v>
      </c>
      <c r="V26" s="210">
        <f t="shared" si="8"/>
        <v>3951</v>
      </c>
      <c r="W26" s="255">
        <f t="shared" si="0"/>
        <v>0</v>
      </c>
    </row>
    <row r="27" spans="1:23">
      <c r="A27" s="1"/>
      <c r="B27" s="69" t="s">
        <v>113</v>
      </c>
      <c r="C27" s="54"/>
      <c r="D27" s="55"/>
      <c r="E27" s="18"/>
      <c r="F27" s="19"/>
      <c r="G27" s="20"/>
      <c r="H27" s="21"/>
      <c r="I27" s="22"/>
      <c r="J27" s="23"/>
      <c r="K27" s="24"/>
      <c r="L27" s="24"/>
      <c r="M27" s="25"/>
      <c r="N27" s="22"/>
      <c r="O27" s="26"/>
      <c r="P27" s="24"/>
      <c r="Q27" s="56"/>
      <c r="R27" s="42"/>
      <c r="S27" s="206">
        <f t="shared" si="5"/>
        <v>0</v>
      </c>
      <c r="T27" s="206">
        <f t="shared" si="6"/>
        <v>0</v>
      </c>
      <c r="U27" s="206">
        <f t="shared" si="7"/>
        <v>0</v>
      </c>
      <c r="V27" s="211">
        <f t="shared" si="8"/>
        <v>0</v>
      </c>
      <c r="W27" s="255">
        <f t="shared" si="0"/>
        <v>0</v>
      </c>
    </row>
    <row r="28" spans="1:23">
      <c r="A28" s="1"/>
      <c r="B28" s="125" t="s">
        <v>114</v>
      </c>
      <c r="C28" s="57"/>
      <c r="D28" s="58"/>
      <c r="E28" s="59" t="s">
        <v>115</v>
      </c>
      <c r="F28" s="60" t="s">
        <v>116</v>
      </c>
      <c r="G28" s="61" t="s">
        <v>57</v>
      </c>
      <c r="H28" s="62">
        <v>0.55000000000000004</v>
      </c>
      <c r="I28" s="63"/>
      <c r="J28" s="64"/>
      <c r="K28" s="65">
        <v>0.55000000000000004</v>
      </c>
      <c r="L28" s="65">
        <v>8.31</v>
      </c>
      <c r="M28" s="66">
        <v>4.2</v>
      </c>
      <c r="N28" s="63">
        <v>0.5</v>
      </c>
      <c r="O28" s="67">
        <v>4.16</v>
      </c>
      <c r="P28" s="65">
        <v>4.16</v>
      </c>
      <c r="Q28" s="68">
        <v>2.29</v>
      </c>
      <c r="R28" s="42"/>
      <c r="S28" s="206">
        <f t="shared" si="5"/>
        <v>687</v>
      </c>
      <c r="T28" s="206">
        <f t="shared" si="6"/>
        <v>687</v>
      </c>
      <c r="U28" s="206">
        <f t="shared" si="7"/>
        <v>687</v>
      </c>
      <c r="V28" s="211">
        <f t="shared" si="8"/>
        <v>687</v>
      </c>
      <c r="W28" s="255">
        <f t="shared" si="0"/>
        <v>0</v>
      </c>
    </row>
    <row r="29" spans="1:23">
      <c r="A29" s="1"/>
      <c r="B29" s="125" t="s">
        <v>117</v>
      </c>
      <c r="C29" s="57"/>
      <c r="D29" s="58"/>
      <c r="E29" s="59" t="s">
        <v>118</v>
      </c>
      <c r="F29" s="60" t="s">
        <v>119</v>
      </c>
      <c r="G29" s="61" t="s">
        <v>57</v>
      </c>
      <c r="H29" s="62">
        <v>12.34</v>
      </c>
      <c r="I29" s="63">
        <v>0.44</v>
      </c>
      <c r="J29" s="64" t="s">
        <v>6</v>
      </c>
      <c r="K29" s="65">
        <v>6.91</v>
      </c>
      <c r="L29" s="65">
        <v>3.49</v>
      </c>
      <c r="M29" s="66">
        <v>4.2</v>
      </c>
      <c r="N29" s="63">
        <v>0.5</v>
      </c>
      <c r="O29" s="67">
        <v>1.75</v>
      </c>
      <c r="P29" s="65">
        <v>1.75</v>
      </c>
      <c r="Q29" s="68">
        <v>12.09</v>
      </c>
      <c r="R29" s="42"/>
      <c r="S29" s="206">
        <f t="shared" si="5"/>
        <v>3627</v>
      </c>
      <c r="T29" s="206">
        <f t="shared" si="6"/>
        <v>3627</v>
      </c>
      <c r="U29" s="206">
        <f t="shared" si="7"/>
        <v>3627</v>
      </c>
      <c r="V29" s="211">
        <f t="shared" si="8"/>
        <v>3627</v>
      </c>
      <c r="W29" s="255">
        <f t="shared" si="0"/>
        <v>0</v>
      </c>
    </row>
    <row r="30" spans="1:23">
      <c r="A30" s="1"/>
      <c r="B30" s="125" t="s">
        <v>120</v>
      </c>
      <c r="C30" s="57"/>
      <c r="D30" s="58"/>
      <c r="E30" s="59" t="s">
        <v>121</v>
      </c>
      <c r="F30" s="60" t="s">
        <v>122</v>
      </c>
      <c r="G30" s="61" t="s">
        <v>123</v>
      </c>
      <c r="H30" s="62">
        <v>0.16</v>
      </c>
      <c r="I30" s="63"/>
      <c r="J30" s="64"/>
      <c r="K30" s="65">
        <v>0.16</v>
      </c>
      <c r="L30" s="81">
        <v>3.49</v>
      </c>
      <c r="M30" s="66">
        <v>4.2</v>
      </c>
      <c r="N30" s="63">
        <v>0.5</v>
      </c>
      <c r="O30" s="67">
        <v>1.75</v>
      </c>
      <c r="P30" s="65">
        <v>1.75</v>
      </c>
      <c r="Q30" s="68">
        <v>0.28000000000000003</v>
      </c>
      <c r="R30" s="42"/>
      <c r="S30" s="206">
        <f t="shared" si="5"/>
        <v>84.000000000000014</v>
      </c>
      <c r="T30" s="206">
        <f t="shared" si="6"/>
        <v>84.000000000000014</v>
      </c>
      <c r="U30" s="206">
        <f t="shared" si="7"/>
        <v>84.000000000000014</v>
      </c>
      <c r="V30" s="211">
        <f t="shared" si="8"/>
        <v>84.000000000000014</v>
      </c>
      <c r="W30" s="255">
        <f t="shared" si="0"/>
        <v>0</v>
      </c>
    </row>
    <row r="31" spans="1:23">
      <c r="A31" s="1"/>
      <c r="B31" s="125" t="s">
        <v>124</v>
      </c>
      <c r="C31" s="57"/>
      <c r="D31" s="58"/>
      <c r="E31" s="59" t="s">
        <v>125</v>
      </c>
      <c r="F31" s="60" t="s">
        <v>126</v>
      </c>
      <c r="G31" s="61" t="s">
        <v>123</v>
      </c>
      <c r="H31" s="62">
        <v>0.13</v>
      </c>
      <c r="I31" s="63"/>
      <c r="J31" s="64"/>
      <c r="K31" s="65">
        <v>0.13</v>
      </c>
      <c r="L31" s="81">
        <v>3.49</v>
      </c>
      <c r="M31" s="66">
        <v>4.2</v>
      </c>
      <c r="N31" s="63">
        <v>0.5</v>
      </c>
      <c r="O31" s="67">
        <v>1.75</v>
      </c>
      <c r="P31" s="65">
        <v>1.75</v>
      </c>
      <c r="Q31" s="68">
        <v>0.23</v>
      </c>
      <c r="R31" s="42"/>
      <c r="S31" s="206">
        <f t="shared" si="5"/>
        <v>69</v>
      </c>
      <c r="T31" s="206">
        <f t="shared" si="6"/>
        <v>69</v>
      </c>
      <c r="U31" s="206">
        <f t="shared" si="7"/>
        <v>69</v>
      </c>
      <c r="V31" s="211">
        <f t="shared" si="8"/>
        <v>69</v>
      </c>
      <c r="W31" s="255">
        <f t="shared" si="0"/>
        <v>0</v>
      </c>
    </row>
    <row r="32" spans="1:23">
      <c r="A32" s="1"/>
      <c r="B32" s="125" t="s">
        <v>127</v>
      </c>
      <c r="C32" s="57"/>
      <c r="D32" s="58"/>
      <c r="E32" s="59" t="s">
        <v>128</v>
      </c>
      <c r="F32" s="60" t="s">
        <v>129</v>
      </c>
      <c r="G32" s="61" t="s">
        <v>123</v>
      </c>
      <c r="H32" s="62">
        <v>0.12</v>
      </c>
      <c r="I32" s="63"/>
      <c r="J32" s="64"/>
      <c r="K32" s="65">
        <v>0.12</v>
      </c>
      <c r="L32" s="65">
        <v>10.44</v>
      </c>
      <c r="M32" s="66">
        <v>4.2</v>
      </c>
      <c r="N32" s="63">
        <v>0.5</v>
      </c>
      <c r="O32" s="67">
        <v>5.22</v>
      </c>
      <c r="P32" s="65">
        <v>5.22</v>
      </c>
      <c r="Q32" s="68">
        <v>0.63</v>
      </c>
      <c r="R32" s="42"/>
      <c r="S32" s="206">
        <f t="shared" si="5"/>
        <v>189</v>
      </c>
      <c r="T32" s="206">
        <f t="shared" si="6"/>
        <v>189</v>
      </c>
      <c r="U32" s="206">
        <f t="shared" si="7"/>
        <v>189</v>
      </c>
      <c r="V32" s="211">
        <f t="shared" si="8"/>
        <v>189</v>
      </c>
      <c r="W32" s="255">
        <f t="shared" si="0"/>
        <v>0</v>
      </c>
    </row>
    <row r="33" spans="1:23" ht="13.5" thickBot="1">
      <c r="A33" s="1"/>
      <c r="B33" s="123" t="s">
        <v>130</v>
      </c>
      <c r="C33" s="30"/>
      <c r="D33" s="31"/>
      <c r="E33" s="32" t="s">
        <v>131</v>
      </c>
      <c r="F33" s="33" t="s">
        <v>132</v>
      </c>
      <c r="G33" s="34" t="s">
        <v>123</v>
      </c>
      <c r="H33" s="35">
        <v>0.17</v>
      </c>
      <c r="I33" s="36"/>
      <c r="J33" s="37"/>
      <c r="K33" s="38">
        <v>0.17</v>
      </c>
      <c r="L33" s="38">
        <v>10.44</v>
      </c>
      <c r="M33" s="39">
        <v>4.2</v>
      </c>
      <c r="N33" s="36">
        <v>0.5</v>
      </c>
      <c r="O33" s="40">
        <v>5.22</v>
      </c>
      <c r="P33" s="38">
        <v>5.22</v>
      </c>
      <c r="Q33" s="41">
        <v>0.89</v>
      </c>
      <c r="R33" s="42"/>
      <c r="S33" s="206">
        <f t="shared" si="5"/>
        <v>267</v>
      </c>
      <c r="T33" s="206">
        <f t="shared" si="6"/>
        <v>267</v>
      </c>
      <c r="U33" s="206">
        <f t="shared" si="7"/>
        <v>267</v>
      </c>
      <c r="V33" s="211">
        <f t="shared" si="8"/>
        <v>267</v>
      </c>
      <c r="W33" s="255">
        <f t="shared" si="0"/>
        <v>0</v>
      </c>
    </row>
    <row r="34" spans="1:23">
      <c r="A34" s="1"/>
      <c r="B34" s="69" t="s">
        <v>133</v>
      </c>
      <c r="C34" s="54"/>
      <c r="D34" s="55"/>
      <c r="E34" s="18"/>
      <c r="F34" s="19"/>
      <c r="G34" s="20"/>
      <c r="H34" s="21"/>
      <c r="I34" s="22"/>
      <c r="J34" s="23"/>
      <c r="K34" s="24"/>
      <c r="L34" s="24"/>
      <c r="M34" s="25"/>
      <c r="N34" s="22"/>
      <c r="O34" s="26"/>
      <c r="P34" s="24"/>
      <c r="Q34" s="56"/>
      <c r="R34" s="42"/>
      <c r="S34" s="207">
        <f t="shared" si="5"/>
        <v>0</v>
      </c>
      <c r="T34" s="207">
        <f t="shared" si="6"/>
        <v>0</v>
      </c>
      <c r="U34" s="207">
        <f t="shared" si="7"/>
        <v>0</v>
      </c>
      <c r="V34" s="208">
        <f t="shared" si="8"/>
        <v>0</v>
      </c>
      <c r="W34" s="255">
        <f t="shared" si="0"/>
        <v>0</v>
      </c>
    </row>
    <row r="35" spans="1:23">
      <c r="A35" s="1"/>
      <c r="B35" s="125" t="s">
        <v>134</v>
      </c>
      <c r="C35" s="57"/>
      <c r="D35" s="58"/>
      <c r="E35" s="59" t="s">
        <v>135</v>
      </c>
      <c r="F35" s="60" t="s">
        <v>136</v>
      </c>
      <c r="G35" s="61" t="s">
        <v>57</v>
      </c>
      <c r="H35" s="62">
        <v>5.18</v>
      </c>
      <c r="I35" s="63"/>
      <c r="J35" s="64"/>
      <c r="K35" s="65">
        <v>5.18</v>
      </c>
      <c r="L35" s="65">
        <v>9.85</v>
      </c>
      <c r="M35" s="66">
        <v>7.55</v>
      </c>
      <c r="N35" s="63">
        <v>0.5</v>
      </c>
      <c r="O35" s="67">
        <v>4.93</v>
      </c>
      <c r="P35" s="65">
        <v>4.93</v>
      </c>
      <c r="Q35" s="68">
        <v>25.54</v>
      </c>
      <c r="R35" s="42"/>
      <c r="S35" s="206">
        <f t="shared" si="5"/>
        <v>7662</v>
      </c>
      <c r="T35" s="206">
        <f t="shared" si="6"/>
        <v>7662</v>
      </c>
      <c r="U35" s="206">
        <f t="shared" si="7"/>
        <v>7662</v>
      </c>
      <c r="V35" s="211">
        <f t="shared" si="8"/>
        <v>7662</v>
      </c>
      <c r="W35" s="255">
        <f t="shared" si="0"/>
        <v>0</v>
      </c>
    </row>
    <row r="36" spans="1:23">
      <c r="A36" s="1"/>
      <c r="B36" s="125" t="s">
        <v>137</v>
      </c>
      <c r="C36" s="57"/>
      <c r="D36" s="58"/>
      <c r="E36" s="59" t="s">
        <v>138</v>
      </c>
      <c r="F36" s="60" t="s">
        <v>139</v>
      </c>
      <c r="G36" s="61" t="s">
        <v>57</v>
      </c>
      <c r="H36" s="62">
        <v>0.93</v>
      </c>
      <c r="I36" s="63"/>
      <c r="J36" s="64"/>
      <c r="K36" s="65">
        <v>0.93</v>
      </c>
      <c r="L36" s="65">
        <v>9.85</v>
      </c>
      <c r="M36" s="66">
        <v>7.55</v>
      </c>
      <c r="N36" s="63">
        <v>0.5</v>
      </c>
      <c r="O36" s="67">
        <v>4.93</v>
      </c>
      <c r="P36" s="65">
        <v>4.93</v>
      </c>
      <c r="Q36" s="68">
        <v>4.58</v>
      </c>
      <c r="R36" s="42"/>
      <c r="S36" s="206">
        <f t="shared" si="5"/>
        <v>1374</v>
      </c>
      <c r="T36" s="206">
        <f t="shared" si="6"/>
        <v>1374</v>
      </c>
      <c r="U36" s="206">
        <f t="shared" si="7"/>
        <v>1374</v>
      </c>
      <c r="V36" s="211">
        <f t="shared" si="8"/>
        <v>1374</v>
      </c>
      <c r="W36" s="255">
        <f t="shared" si="0"/>
        <v>0</v>
      </c>
    </row>
    <row r="37" spans="1:23">
      <c r="A37" s="1"/>
      <c r="B37" s="125" t="s">
        <v>140</v>
      </c>
      <c r="C37" s="70"/>
      <c r="D37" s="58"/>
      <c r="E37" s="59" t="s">
        <v>141</v>
      </c>
      <c r="F37" s="60" t="s">
        <v>142</v>
      </c>
      <c r="G37" s="61" t="s">
        <v>81</v>
      </c>
      <c r="H37" s="62">
        <v>0.22</v>
      </c>
      <c r="I37" s="63"/>
      <c r="J37" s="64"/>
      <c r="K37" s="65">
        <v>0.22</v>
      </c>
      <c r="L37" s="65">
        <v>9.85</v>
      </c>
      <c r="M37" s="66">
        <v>7.55</v>
      </c>
      <c r="N37" s="63">
        <v>0.5</v>
      </c>
      <c r="O37" s="67">
        <v>4.93</v>
      </c>
      <c r="P37" s="65">
        <v>4.93</v>
      </c>
      <c r="Q37" s="82">
        <v>1.08</v>
      </c>
      <c r="R37" s="42"/>
      <c r="S37" s="206">
        <f t="shared" si="5"/>
        <v>324</v>
      </c>
      <c r="T37" s="206">
        <f t="shared" si="6"/>
        <v>324</v>
      </c>
      <c r="U37" s="206">
        <f t="shared" si="7"/>
        <v>324</v>
      </c>
      <c r="V37" s="211">
        <f t="shared" si="8"/>
        <v>324</v>
      </c>
      <c r="W37" s="255">
        <f t="shared" si="0"/>
        <v>0</v>
      </c>
    </row>
    <row r="38" spans="1:23" ht="13.5" thickBot="1">
      <c r="A38" s="1"/>
      <c r="B38" s="127" t="s">
        <v>143</v>
      </c>
      <c r="C38" s="30"/>
      <c r="D38" s="43"/>
      <c r="E38" s="44" t="s">
        <v>144</v>
      </c>
      <c r="F38" s="45" t="s">
        <v>142</v>
      </c>
      <c r="G38" s="34" t="s">
        <v>57</v>
      </c>
      <c r="H38" s="47">
        <v>4.72</v>
      </c>
      <c r="I38" s="48">
        <v>0.3</v>
      </c>
      <c r="J38" s="49" t="s">
        <v>6</v>
      </c>
      <c r="K38" s="50">
        <v>3.3</v>
      </c>
      <c r="L38" s="50">
        <v>9.85</v>
      </c>
      <c r="M38" s="51">
        <v>7.55</v>
      </c>
      <c r="N38" s="48">
        <v>0.5</v>
      </c>
      <c r="O38" s="52">
        <v>4.93</v>
      </c>
      <c r="P38" s="50">
        <v>4.93</v>
      </c>
      <c r="Q38" s="53">
        <v>16.27</v>
      </c>
      <c r="R38" s="42"/>
      <c r="S38" s="209">
        <f t="shared" si="5"/>
        <v>4881</v>
      </c>
      <c r="T38" s="209">
        <f t="shared" si="6"/>
        <v>4881</v>
      </c>
      <c r="U38" s="209">
        <f t="shared" si="7"/>
        <v>4881</v>
      </c>
      <c r="V38" s="210">
        <f t="shared" si="8"/>
        <v>4881</v>
      </c>
      <c r="W38" s="255">
        <f t="shared" si="0"/>
        <v>0</v>
      </c>
    </row>
    <row r="39" spans="1:23">
      <c r="A39" s="1"/>
      <c r="B39" s="69" t="s">
        <v>145</v>
      </c>
      <c r="C39" s="84"/>
      <c r="D39" s="85"/>
      <c r="E39" s="86"/>
      <c r="F39" s="87"/>
      <c r="G39" s="88"/>
      <c r="H39" s="89"/>
      <c r="I39" s="90"/>
      <c r="J39" s="91"/>
      <c r="K39" s="92"/>
      <c r="L39" s="92"/>
      <c r="M39" s="93"/>
      <c r="N39" s="90"/>
      <c r="O39" s="94"/>
      <c r="P39" s="92"/>
      <c r="Q39" s="95"/>
      <c r="R39" s="42"/>
      <c r="S39" s="206">
        <f t="shared" si="5"/>
        <v>0</v>
      </c>
      <c r="T39" s="206">
        <f t="shared" si="6"/>
        <v>0</v>
      </c>
      <c r="U39" s="206">
        <f t="shared" si="7"/>
        <v>0</v>
      </c>
      <c r="V39" s="211">
        <f t="shared" si="8"/>
        <v>0</v>
      </c>
      <c r="W39" s="255">
        <f t="shared" si="0"/>
        <v>0</v>
      </c>
    </row>
    <row r="40" spans="1:23">
      <c r="A40" s="1"/>
      <c r="B40" s="126" t="s">
        <v>146</v>
      </c>
      <c r="C40" s="70"/>
      <c r="D40" s="71"/>
      <c r="E40" s="72" t="s">
        <v>147</v>
      </c>
      <c r="F40" s="73" t="s">
        <v>148</v>
      </c>
      <c r="G40" s="74" t="s">
        <v>57</v>
      </c>
      <c r="H40" s="75">
        <v>1.41</v>
      </c>
      <c r="I40" s="76"/>
      <c r="J40" s="77"/>
      <c r="K40" s="78">
        <v>1.41</v>
      </c>
      <c r="L40" s="78">
        <v>14.65</v>
      </c>
      <c r="M40" s="79">
        <v>10.92</v>
      </c>
      <c r="N40" s="76">
        <v>0.5</v>
      </c>
      <c r="O40" s="196">
        <v>7.33</v>
      </c>
      <c r="P40" s="78">
        <v>6</v>
      </c>
      <c r="Q40" s="68">
        <v>8.4600000000000009</v>
      </c>
      <c r="R40" s="42"/>
      <c r="S40" s="206">
        <f t="shared" si="5"/>
        <v>2538.0000000000005</v>
      </c>
      <c r="T40" s="206">
        <f t="shared" si="6"/>
        <v>2538.0000000000005</v>
      </c>
      <c r="U40" s="206">
        <f t="shared" si="7"/>
        <v>2538.0000000000005</v>
      </c>
      <c r="V40" s="211">
        <f t="shared" si="8"/>
        <v>2538.0000000000005</v>
      </c>
      <c r="W40" s="255">
        <f t="shared" si="0"/>
        <v>0</v>
      </c>
    </row>
    <row r="41" spans="1:23">
      <c r="A41" s="1"/>
      <c r="B41" s="128" t="s">
        <v>149</v>
      </c>
      <c r="C41" s="102"/>
      <c r="D41" s="103"/>
      <c r="E41" s="104" t="s">
        <v>150</v>
      </c>
      <c r="F41" s="101" t="s">
        <v>151</v>
      </c>
      <c r="G41" s="121" t="s">
        <v>57</v>
      </c>
      <c r="H41" s="105">
        <v>1.49</v>
      </c>
      <c r="I41" s="106"/>
      <c r="J41" s="107"/>
      <c r="K41" s="108">
        <v>1.49</v>
      </c>
      <c r="L41" s="108">
        <v>14.65</v>
      </c>
      <c r="M41" s="262">
        <v>10.92</v>
      </c>
      <c r="N41" s="106">
        <v>0.5</v>
      </c>
      <c r="O41" s="122">
        <v>7.33</v>
      </c>
      <c r="P41" s="108">
        <v>6</v>
      </c>
      <c r="Q41" s="56">
        <v>8.94</v>
      </c>
      <c r="R41" s="42"/>
      <c r="S41" s="206">
        <f t="shared" ref="S41:S44" si="9">$S$5*Q41</f>
        <v>2682</v>
      </c>
      <c r="T41" s="206">
        <f t="shared" ref="T41:T44" si="10">$T$5*Q41</f>
        <v>2682</v>
      </c>
      <c r="U41" s="206">
        <f t="shared" ref="U41:U44" si="11">Q41*$U$5</f>
        <v>2682</v>
      </c>
      <c r="V41" s="211">
        <f t="shared" ref="V41:V44" si="12">$V$5*Q41</f>
        <v>2682</v>
      </c>
      <c r="W41" s="255"/>
    </row>
    <row r="42" spans="1:23">
      <c r="A42" s="1"/>
      <c r="B42" s="128" t="s">
        <v>152</v>
      </c>
      <c r="C42" s="102"/>
      <c r="D42" s="103"/>
      <c r="E42" s="104" t="s">
        <v>153</v>
      </c>
      <c r="F42" s="101" t="s">
        <v>154</v>
      </c>
      <c r="G42" s="121" t="s">
        <v>57</v>
      </c>
      <c r="H42" s="105">
        <v>3.57</v>
      </c>
      <c r="I42" s="106"/>
      <c r="J42" s="107"/>
      <c r="K42" s="108">
        <v>3.57</v>
      </c>
      <c r="L42" s="108">
        <v>9.85</v>
      </c>
      <c r="M42" s="262">
        <v>10.92</v>
      </c>
      <c r="N42" s="106">
        <v>0.5</v>
      </c>
      <c r="O42" s="122">
        <v>4.93</v>
      </c>
      <c r="P42" s="108">
        <v>4.93</v>
      </c>
      <c r="Q42" s="56">
        <v>17.600000000000001</v>
      </c>
      <c r="R42" s="42"/>
      <c r="S42" s="206">
        <f t="shared" si="9"/>
        <v>5280</v>
      </c>
      <c r="T42" s="206">
        <f t="shared" si="10"/>
        <v>5280</v>
      </c>
      <c r="U42" s="206">
        <f t="shared" si="11"/>
        <v>5280</v>
      </c>
      <c r="V42" s="211">
        <f t="shared" si="12"/>
        <v>5280</v>
      </c>
      <c r="W42" s="255"/>
    </row>
    <row r="43" spans="1:23">
      <c r="A43" s="1"/>
      <c r="B43" s="128" t="s">
        <v>155</v>
      </c>
      <c r="C43" s="102"/>
      <c r="D43" s="103"/>
      <c r="E43" s="104" t="s">
        <v>156</v>
      </c>
      <c r="F43" s="101" t="s">
        <v>157</v>
      </c>
      <c r="G43" s="121" t="s">
        <v>57</v>
      </c>
      <c r="H43" s="105">
        <v>1.74</v>
      </c>
      <c r="I43" s="106"/>
      <c r="J43" s="107"/>
      <c r="K43" s="108">
        <v>1.74</v>
      </c>
      <c r="L43" s="108">
        <v>14.65</v>
      </c>
      <c r="M43" s="262">
        <v>10.92</v>
      </c>
      <c r="N43" s="106">
        <v>0.5</v>
      </c>
      <c r="O43" s="122">
        <v>7.33</v>
      </c>
      <c r="P43" s="108">
        <v>6</v>
      </c>
      <c r="Q43" s="56">
        <v>10.44</v>
      </c>
      <c r="R43" s="42"/>
      <c r="S43" s="206">
        <f t="shared" si="9"/>
        <v>3132</v>
      </c>
      <c r="T43" s="206">
        <f t="shared" si="10"/>
        <v>3132</v>
      </c>
      <c r="U43" s="206">
        <f t="shared" si="11"/>
        <v>3132</v>
      </c>
      <c r="V43" s="211">
        <f t="shared" si="12"/>
        <v>3132</v>
      </c>
      <c r="W43" s="255"/>
    </row>
    <row r="44" spans="1:23" ht="13.5" thickBot="1">
      <c r="A44" s="1"/>
      <c r="B44" s="128" t="s">
        <v>158</v>
      </c>
      <c r="C44" s="102"/>
      <c r="D44" s="103"/>
      <c r="E44" s="104" t="s">
        <v>159</v>
      </c>
      <c r="F44" s="101" t="s">
        <v>160</v>
      </c>
      <c r="G44" s="121" t="s">
        <v>57</v>
      </c>
      <c r="H44" s="105">
        <v>1.48</v>
      </c>
      <c r="I44" s="106"/>
      <c r="J44" s="107"/>
      <c r="K44" s="108">
        <v>1.48</v>
      </c>
      <c r="L44" s="108">
        <v>14.65</v>
      </c>
      <c r="M44" s="262">
        <v>10.92</v>
      </c>
      <c r="N44" s="106">
        <v>0.5</v>
      </c>
      <c r="O44" s="122">
        <v>7.33</v>
      </c>
      <c r="P44" s="108">
        <v>6</v>
      </c>
      <c r="Q44" s="56">
        <v>8.8800000000000008</v>
      </c>
      <c r="R44" s="42"/>
      <c r="S44" s="206">
        <f t="shared" si="9"/>
        <v>2664.0000000000005</v>
      </c>
      <c r="T44" s="206">
        <f t="shared" si="10"/>
        <v>2664.0000000000005</v>
      </c>
      <c r="U44" s="206">
        <f t="shared" si="11"/>
        <v>2664.0000000000005</v>
      </c>
      <c r="V44" s="211">
        <f t="shared" si="12"/>
        <v>2664.0000000000005</v>
      </c>
      <c r="W44" s="255"/>
    </row>
    <row r="45" spans="1:23">
      <c r="A45" s="1"/>
      <c r="B45" s="195" t="s">
        <v>161</v>
      </c>
      <c r="C45" s="84"/>
      <c r="D45" s="85"/>
      <c r="E45" s="86"/>
      <c r="F45" s="87"/>
      <c r="G45" s="88"/>
      <c r="H45" s="89"/>
      <c r="I45" s="90"/>
      <c r="J45" s="91"/>
      <c r="K45" s="92"/>
      <c r="L45" s="92"/>
      <c r="M45" s="93"/>
      <c r="N45" s="90"/>
      <c r="O45" s="94"/>
      <c r="P45" s="92"/>
      <c r="Q45" s="99"/>
      <c r="R45" s="42"/>
      <c r="S45" s="207">
        <f t="shared" si="5"/>
        <v>0</v>
      </c>
      <c r="T45" s="207">
        <f t="shared" si="6"/>
        <v>0</v>
      </c>
      <c r="U45" s="207">
        <f t="shared" si="7"/>
        <v>0</v>
      </c>
      <c r="V45" s="208">
        <f t="shared" si="8"/>
        <v>0</v>
      </c>
      <c r="W45" s="255">
        <f t="shared" si="0"/>
        <v>0</v>
      </c>
    </row>
    <row r="46" spans="1:23">
      <c r="A46" s="1"/>
      <c r="B46" s="194" t="s">
        <v>162</v>
      </c>
      <c r="C46" s="96"/>
      <c r="D46" s="58"/>
      <c r="E46" s="59"/>
      <c r="F46" s="60"/>
      <c r="G46" s="61"/>
      <c r="H46" s="62"/>
      <c r="I46" s="63"/>
      <c r="J46" s="64"/>
      <c r="K46" s="65"/>
      <c r="L46" s="65"/>
      <c r="M46" s="66"/>
      <c r="N46" s="63"/>
      <c r="O46" s="67"/>
      <c r="P46" s="65"/>
      <c r="Q46" s="68"/>
      <c r="R46" s="42"/>
      <c r="S46" s="206">
        <f t="shared" si="5"/>
        <v>0</v>
      </c>
      <c r="T46" s="206">
        <f t="shared" si="6"/>
        <v>0</v>
      </c>
      <c r="U46" s="206">
        <f t="shared" si="7"/>
        <v>0</v>
      </c>
      <c r="V46" s="211">
        <f t="shared" si="8"/>
        <v>0</v>
      </c>
      <c r="W46" s="255">
        <f t="shared" si="0"/>
        <v>0</v>
      </c>
    </row>
    <row r="47" spans="1:23">
      <c r="A47" s="1"/>
      <c r="B47" s="125" t="s">
        <v>163</v>
      </c>
      <c r="C47" s="57"/>
      <c r="D47" s="58"/>
      <c r="E47" s="59" t="s">
        <v>164</v>
      </c>
      <c r="F47" s="60" t="s">
        <v>165</v>
      </c>
      <c r="G47" s="61" t="s">
        <v>166</v>
      </c>
      <c r="H47" s="62">
        <v>3.11</v>
      </c>
      <c r="I47" s="63">
        <v>0.4</v>
      </c>
      <c r="J47" s="64" t="s">
        <v>6</v>
      </c>
      <c r="K47" s="65">
        <v>1.87</v>
      </c>
      <c r="L47" s="65">
        <v>4.45</v>
      </c>
      <c r="M47" s="65">
        <v>6.43</v>
      </c>
      <c r="N47" s="63">
        <v>0.5</v>
      </c>
      <c r="O47" s="65">
        <v>2.23</v>
      </c>
      <c r="P47" s="65">
        <v>2.23</v>
      </c>
      <c r="Q47" s="82">
        <v>4.17</v>
      </c>
      <c r="R47" s="42"/>
      <c r="S47" s="206">
        <f t="shared" si="5"/>
        <v>1251</v>
      </c>
      <c r="T47" s="206">
        <f t="shared" si="6"/>
        <v>1251</v>
      </c>
      <c r="U47" s="206">
        <f t="shared" si="7"/>
        <v>1251</v>
      </c>
      <c r="V47" s="211">
        <f t="shared" si="8"/>
        <v>1251</v>
      </c>
      <c r="W47" s="255">
        <f t="shared" si="0"/>
        <v>0</v>
      </c>
    </row>
    <row r="48" spans="1:23">
      <c r="A48" s="1"/>
      <c r="B48" s="125" t="s">
        <v>167</v>
      </c>
      <c r="C48" s="57"/>
      <c r="D48" s="58"/>
      <c r="E48" s="59" t="s">
        <v>168</v>
      </c>
      <c r="F48" s="60" t="s">
        <v>169</v>
      </c>
      <c r="G48" s="61" t="s">
        <v>57</v>
      </c>
      <c r="H48" s="62">
        <v>5.98</v>
      </c>
      <c r="I48" s="63">
        <v>0.43</v>
      </c>
      <c r="J48" s="64" t="s">
        <v>4</v>
      </c>
      <c r="K48" s="65">
        <v>3.41</v>
      </c>
      <c r="L48" s="65">
        <v>4.45</v>
      </c>
      <c r="M48" s="65">
        <v>6.43</v>
      </c>
      <c r="N48" s="63">
        <v>0.5</v>
      </c>
      <c r="O48" s="65">
        <v>2.23</v>
      </c>
      <c r="P48" s="65">
        <v>2.23</v>
      </c>
      <c r="Q48" s="82">
        <v>7.6</v>
      </c>
      <c r="R48" s="42"/>
      <c r="S48" s="206">
        <f t="shared" si="5"/>
        <v>2280</v>
      </c>
      <c r="T48" s="206">
        <f t="shared" si="6"/>
        <v>2280</v>
      </c>
      <c r="U48" s="206">
        <f t="shared" si="7"/>
        <v>2280</v>
      </c>
      <c r="V48" s="211">
        <f t="shared" si="8"/>
        <v>2280</v>
      </c>
      <c r="W48" s="255">
        <f t="shared" si="0"/>
        <v>0</v>
      </c>
    </row>
    <row r="49" spans="1:23">
      <c r="A49" s="1"/>
      <c r="B49" s="125" t="s">
        <v>170</v>
      </c>
      <c r="C49" s="57"/>
      <c r="D49" s="58"/>
      <c r="E49" s="59" t="s">
        <v>171</v>
      </c>
      <c r="F49" s="60" t="s">
        <v>172</v>
      </c>
      <c r="G49" s="61" t="s">
        <v>173</v>
      </c>
      <c r="H49" s="62">
        <v>13.51</v>
      </c>
      <c r="I49" s="63">
        <v>0.56000000000000005</v>
      </c>
      <c r="J49" s="64" t="s">
        <v>6</v>
      </c>
      <c r="K49" s="65">
        <v>5.94</v>
      </c>
      <c r="L49" s="81">
        <v>1.2</v>
      </c>
      <c r="M49" s="65">
        <v>1.2</v>
      </c>
      <c r="N49" s="63">
        <v>0.5</v>
      </c>
      <c r="O49" s="65">
        <v>0.6</v>
      </c>
      <c r="P49" s="65">
        <v>0.6</v>
      </c>
      <c r="Q49" s="82">
        <v>3.56</v>
      </c>
      <c r="R49" s="42"/>
      <c r="S49" s="206">
        <f t="shared" si="5"/>
        <v>1068</v>
      </c>
      <c r="T49" s="206">
        <f t="shared" si="6"/>
        <v>1068</v>
      </c>
      <c r="U49" s="206">
        <f t="shared" si="7"/>
        <v>1068</v>
      </c>
      <c r="V49" s="211">
        <f t="shared" si="8"/>
        <v>1068</v>
      </c>
      <c r="W49" s="255">
        <f t="shared" si="0"/>
        <v>0</v>
      </c>
    </row>
    <row r="50" spans="1:23">
      <c r="A50" s="1"/>
      <c r="B50" s="125" t="s">
        <v>174</v>
      </c>
      <c r="C50" s="57"/>
      <c r="D50" s="58"/>
      <c r="E50" s="59" t="s">
        <v>175</v>
      </c>
      <c r="F50" s="60" t="s">
        <v>176</v>
      </c>
      <c r="G50" s="61" t="s">
        <v>57</v>
      </c>
      <c r="H50" s="62">
        <v>2.62</v>
      </c>
      <c r="I50" s="63">
        <v>0.2</v>
      </c>
      <c r="J50" s="64" t="s">
        <v>6</v>
      </c>
      <c r="K50" s="65">
        <v>2.1</v>
      </c>
      <c r="L50" s="81">
        <v>4.45</v>
      </c>
      <c r="M50" s="65">
        <v>6.43</v>
      </c>
      <c r="N50" s="63">
        <v>0.5</v>
      </c>
      <c r="O50" s="65">
        <v>2.23</v>
      </c>
      <c r="P50" s="65">
        <v>2.23</v>
      </c>
      <c r="Q50" s="82">
        <v>4.68</v>
      </c>
      <c r="R50" s="42"/>
      <c r="S50" s="206">
        <f t="shared" si="5"/>
        <v>1404</v>
      </c>
      <c r="T50" s="206">
        <f t="shared" si="6"/>
        <v>1404</v>
      </c>
      <c r="U50" s="206">
        <f t="shared" si="7"/>
        <v>1404</v>
      </c>
      <c r="V50" s="211">
        <f t="shared" si="8"/>
        <v>1404</v>
      </c>
      <c r="W50" s="255">
        <f t="shared" si="0"/>
        <v>0</v>
      </c>
    </row>
    <row r="51" spans="1:23">
      <c r="A51" s="1"/>
      <c r="B51" s="125" t="s">
        <v>177</v>
      </c>
      <c r="C51" s="57"/>
      <c r="D51" s="58"/>
      <c r="E51" s="59" t="s">
        <v>178</v>
      </c>
      <c r="F51" s="60" t="s">
        <v>179</v>
      </c>
      <c r="G51" s="61" t="s">
        <v>180</v>
      </c>
      <c r="H51" s="62">
        <v>5.19</v>
      </c>
      <c r="I51" s="63">
        <v>0.4</v>
      </c>
      <c r="J51" s="64" t="s">
        <v>6</v>
      </c>
      <c r="K51" s="65">
        <v>3.11</v>
      </c>
      <c r="L51" s="81">
        <v>4.45</v>
      </c>
      <c r="M51" s="65">
        <v>6.43</v>
      </c>
      <c r="N51" s="63">
        <v>0.5</v>
      </c>
      <c r="O51" s="65">
        <v>2.23</v>
      </c>
      <c r="P51" s="65">
        <v>2.23</v>
      </c>
      <c r="Q51" s="82">
        <v>6.94</v>
      </c>
      <c r="R51" s="42"/>
      <c r="S51" s="206">
        <f t="shared" si="5"/>
        <v>2082</v>
      </c>
      <c r="T51" s="206">
        <f t="shared" si="6"/>
        <v>2082</v>
      </c>
      <c r="U51" s="206">
        <f t="shared" si="7"/>
        <v>2082</v>
      </c>
      <c r="V51" s="211">
        <f t="shared" si="8"/>
        <v>2082</v>
      </c>
      <c r="W51" s="255">
        <f t="shared" si="0"/>
        <v>0</v>
      </c>
    </row>
    <row r="52" spans="1:23">
      <c r="A52" s="1"/>
      <c r="B52" s="125" t="s">
        <v>181</v>
      </c>
      <c r="C52" s="57"/>
      <c r="D52" s="58"/>
      <c r="E52" s="59" t="s">
        <v>182</v>
      </c>
      <c r="F52" s="60" t="s">
        <v>183</v>
      </c>
      <c r="G52" s="61" t="s">
        <v>184</v>
      </c>
      <c r="H52" s="62">
        <v>5.54</v>
      </c>
      <c r="I52" s="63">
        <v>0.4</v>
      </c>
      <c r="J52" s="64" t="s">
        <v>6</v>
      </c>
      <c r="K52" s="65">
        <v>3.32</v>
      </c>
      <c r="L52" s="81">
        <v>1.2</v>
      </c>
      <c r="M52" s="65">
        <v>1.2</v>
      </c>
      <c r="N52" s="63">
        <v>0.5</v>
      </c>
      <c r="O52" s="65">
        <v>0.6</v>
      </c>
      <c r="P52" s="65">
        <v>0.6</v>
      </c>
      <c r="Q52" s="82">
        <v>1.99</v>
      </c>
      <c r="R52" s="42"/>
      <c r="S52" s="206">
        <f t="shared" si="5"/>
        <v>597</v>
      </c>
      <c r="T52" s="206">
        <f t="shared" si="6"/>
        <v>597</v>
      </c>
      <c r="U52" s="206">
        <f t="shared" si="7"/>
        <v>597</v>
      </c>
      <c r="V52" s="211">
        <f t="shared" si="8"/>
        <v>597</v>
      </c>
      <c r="W52" s="255">
        <f t="shared" si="0"/>
        <v>0</v>
      </c>
    </row>
    <row r="53" spans="1:23" ht="13.5" thickBot="1">
      <c r="A53" s="1"/>
      <c r="B53" s="123" t="s">
        <v>185</v>
      </c>
      <c r="C53" s="30"/>
      <c r="D53" s="31"/>
      <c r="E53" s="32" t="s">
        <v>186</v>
      </c>
      <c r="F53" s="33" t="s">
        <v>187</v>
      </c>
      <c r="G53" s="34" t="s">
        <v>57</v>
      </c>
      <c r="H53" s="35">
        <v>4.1500000000000004</v>
      </c>
      <c r="I53" s="36">
        <v>0.28000000000000003</v>
      </c>
      <c r="J53" s="37" t="s">
        <v>4</v>
      </c>
      <c r="K53" s="38">
        <v>2.99</v>
      </c>
      <c r="L53" s="38">
        <v>4.45</v>
      </c>
      <c r="M53" s="38">
        <v>6.43</v>
      </c>
      <c r="N53" s="36">
        <v>0.5</v>
      </c>
      <c r="O53" s="38">
        <v>2.23</v>
      </c>
      <c r="P53" s="38">
        <v>2.23</v>
      </c>
      <c r="Q53" s="41">
        <v>6.67</v>
      </c>
      <c r="R53" s="42"/>
      <c r="S53" s="209">
        <f t="shared" si="5"/>
        <v>2001</v>
      </c>
      <c r="T53" s="209">
        <f t="shared" si="6"/>
        <v>2001</v>
      </c>
      <c r="U53" s="209">
        <f t="shared" si="7"/>
        <v>2001</v>
      </c>
      <c r="V53" s="210">
        <f t="shared" si="8"/>
        <v>2001</v>
      </c>
      <c r="W53" s="255">
        <f t="shared" si="0"/>
        <v>0</v>
      </c>
    </row>
    <row r="54" spans="1:23">
      <c r="A54" s="1"/>
      <c r="B54" s="195" t="s">
        <v>188</v>
      </c>
      <c r="C54" s="97"/>
      <c r="D54" s="85"/>
      <c r="E54" s="86"/>
      <c r="F54" s="98"/>
      <c r="G54" s="88"/>
      <c r="H54" s="89"/>
      <c r="I54" s="90"/>
      <c r="J54" s="91"/>
      <c r="K54" s="92"/>
      <c r="L54" s="92"/>
      <c r="M54" s="92"/>
      <c r="N54" s="90"/>
      <c r="O54" s="92"/>
      <c r="P54" s="92"/>
      <c r="Q54" s="99"/>
      <c r="R54" s="42"/>
      <c r="S54" s="206">
        <f t="shared" si="5"/>
        <v>0</v>
      </c>
      <c r="T54" s="206">
        <f t="shared" si="6"/>
        <v>0</v>
      </c>
      <c r="U54" s="206">
        <f t="shared" si="7"/>
        <v>0</v>
      </c>
      <c r="V54" s="211">
        <f t="shared" si="8"/>
        <v>0</v>
      </c>
      <c r="W54" s="255">
        <f t="shared" si="0"/>
        <v>0</v>
      </c>
    </row>
    <row r="55" spans="1:23">
      <c r="A55" s="1"/>
      <c r="B55" s="125" t="s">
        <v>189</v>
      </c>
      <c r="C55" s="57"/>
      <c r="D55" s="58"/>
      <c r="E55" s="59" t="s">
        <v>190</v>
      </c>
      <c r="F55" s="60" t="s">
        <v>191</v>
      </c>
      <c r="G55" s="61" t="s">
        <v>57</v>
      </c>
      <c r="H55" s="62">
        <v>26.15</v>
      </c>
      <c r="I55" s="63">
        <v>0.5</v>
      </c>
      <c r="J55" s="64" t="s">
        <v>6</v>
      </c>
      <c r="K55" s="65">
        <v>13.08</v>
      </c>
      <c r="L55" s="65">
        <v>5.64</v>
      </c>
      <c r="M55" s="65">
        <v>4.79</v>
      </c>
      <c r="N55" s="63">
        <v>0.5</v>
      </c>
      <c r="O55" s="65">
        <v>2.82</v>
      </c>
      <c r="P55" s="65">
        <v>2.82</v>
      </c>
      <c r="Q55" s="82">
        <v>36.89</v>
      </c>
      <c r="R55" s="42"/>
      <c r="S55" s="206">
        <f t="shared" si="5"/>
        <v>11067</v>
      </c>
      <c r="T55" s="206">
        <f t="shared" si="6"/>
        <v>11067</v>
      </c>
      <c r="U55" s="206">
        <f t="shared" si="7"/>
        <v>11067</v>
      </c>
      <c r="V55" s="211">
        <f t="shared" si="8"/>
        <v>11067</v>
      </c>
      <c r="W55" s="255">
        <f t="shared" si="0"/>
        <v>0</v>
      </c>
    </row>
    <row r="56" spans="1:23">
      <c r="A56" s="1"/>
      <c r="B56" s="125" t="s">
        <v>192</v>
      </c>
      <c r="C56" s="57"/>
      <c r="D56" s="58"/>
      <c r="E56" s="59" t="s">
        <v>193</v>
      </c>
      <c r="F56" s="60" t="s">
        <v>194</v>
      </c>
      <c r="G56" s="61" t="s">
        <v>57</v>
      </c>
      <c r="H56" s="62">
        <v>9.85</v>
      </c>
      <c r="I56" s="63">
        <v>0.43</v>
      </c>
      <c r="J56" s="64" t="s">
        <v>4</v>
      </c>
      <c r="K56" s="65">
        <v>5.61</v>
      </c>
      <c r="L56" s="81">
        <v>6.07</v>
      </c>
      <c r="M56" s="65">
        <v>4.79</v>
      </c>
      <c r="N56" s="63">
        <v>0.5</v>
      </c>
      <c r="O56" s="65">
        <v>3.04</v>
      </c>
      <c r="P56" s="65">
        <v>3.04</v>
      </c>
      <c r="Q56" s="82">
        <v>17.05</v>
      </c>
      <c r="R56" s="42"/>
      <c r="S56" s="206">
        <f t="shared" si="5"/>
        <v>5115</v>
      </c>
      <c r="T56" s="206">
        <f t="shared" si="6"/>
        <v>5115</v>
      </c>
      <c r="U56" s="206">
        <f t="shared" si="7"/>
        <v>5115</v>
      </c>
      <c r="V56" s="211">
        <f t="shared" si="8"/>
        <v>5115</v>
      </c>
      <c r="W56" s="255">
        <f t="shared" si="0"/>
        <v>0</v>
      </c>
    </row>
    <row r="57" spans="1:23" ht="13.5" thickBot="1">
      <c r="A57" s="1"/>
      <c r="B57" s="127" t="s">
        <v>195</v>
      </c>
      <c r="C57" s="30"/>
      <c r="D57" s="43"/>
      <c r="E57" s="44" t="s">
        <v>196</v>
      </c>
      <c r="F57" s="33" t="s">
        <v>197</v>
      </c>
      <c r="G57" s="46" t="s">
        <v>57</v>
      </c>
      <c r="H57" s="47">
        <v>42.8</v>
      </c>
      <c r="I57" s="48">
        <v>0.7</v>
      </c>
      <c r="J57" s="49" t="s">
        <v>4</v>
      </c>
      <c r="K57" s="50">
        <v>12.84</v>
      </c>
      <c r="L57" s="100">
        <v>4.53</v>
      </c>
      <c r="M57" s="50">
        <v>4.79</v>
      </c>
      <c r="N57" s="48">
        <v>0.5</v>
      </c>
      <c r="O57" s="50">
        <v>2.27</v>
      </c>
      <c r="P57" s="50">
        <v>2.27</v>
      </c>
      <c r="Q57" s="53">
        <v>29.15</v>
      </c>
      <c r="R57" s="42"/>
      <c r="S57" s="206">
        <f t="shared" si="5"/>
        <v>8745</v>
      </c>
      <c r="T57" s="206">
        <f t="shared" si="6"/>
        <v>8745</v>
      </c>
      <c r="U57" s="206">
        <f t="shared" si="7"/>
        <v>8745</v>
      </c>
      <c r="V57" s="211">
        <f t="shared" si="8"/>
        <v>8745</v>
      </c>
      <c r="W57" s="255">
        <f t="shared" si="0"/>
        <v>0</v>
      </c>
    </row>
    <row r="58" spans="1:23">
      <c r="A58" s="1"/>
      <c r="B58" s="195" t="s">
        <v>198</v>
      </c>
      <c r="C58" s="97"/>
      <c r="D58" s="85"/>
      <c r="E58" s="86"/>
      <c r="F58" s="101"/>
      <c r="G58" s="88"/>
      <c r="H58" s="89"/>
      <c r="I58" s="90"/>
      <c r="J58" s="91"/>
      <c r="K58" s="92"/>
      <c r="L58" s="92"/>
      <c r="M58" s="92"/>
      <c r="N58" s="90"/>
      <c r="O58" s="92"/>
      <c r="P58" s="92"/>
      <c r="Q58" s="99"/>
      <c r="R58" s="42"/>
      <c r="S58" s="207">
        <f t="shared" si="5"/>
        <v>0</v>
      </c>
      <c r="T58" s="207">
        <f t="shared" si="6"/>
        <v>0</v>
      </c>
      <c r="U58" s="207">
        <f t="shared" si="7"/>
        <v>0</v>
      </c>
      <c r="V58" s="208">
        <f t="shared" si="8"/>
        <v>0</v>
      </c>
      <c r="W58" s="255">
        <f t="shared" si="0"/>
        <v>0</v>
      </c>
    </row>
    <row r="59" spans="1:23">
      <c r="A59" s="1"/>
      <c r="B59" s="125" t="s">
        <v>199</v>
      </c>
      <c r="C59" s="57"/>
      <c r="D59" s="58"/>
      <c r="E59" s="59" t="s">
        <v>200</v>
      </c>
      <c r="F59" s="60" t="s">
        <v>201</v>
      </c>
      <c r="G59" s="61" t="s">
        <v>57</v>
      </c>
      <c r="H59" s="62">
        <v>4.9800000000000004</v>
      </c>
      <c r="I59" s="63">
        <v>0.3</v>
      </c>
      <c r="J59" s="64" t="s">
        <v>9</v>
      </c>
      <c r="K59" s="65">
        <v>3.49</v>
      </c>
      <c r="L59" s="65">
        <v>5.6</v>
      </c>
      <c r="M59" s="65">
        <v>6.43</v>
      </c>
      <c r="N59" s="63">
        <v>0.5</v>
      </c>
      <c r="O59" s="65">
        <v>2.8</v>
      </c>
      <c r="P59" s="65">
        <v>2.8</v>
      </c>
      <c r="Q59" s="82">
        <v>9.77</v>
      </c>
      <c r="R59" s="42"/>
      <c r="S59" s="206">
        <f t="shared" si="5"/>
        <v>2931</v>
      </c>
      <c r="T59" s="206">
        <f t="shared" si="6"/>
        <v>2931</v>
      </c>
      <c r="U59" s="206">
        <f t="shared" si="7"/>
        <v>2931</v>
      </c>
      <c r="V59" s="211">
        <f t="shared" si="8"/>
        <v>2931</v>
      </c>
      <c r="W59" s="255">
        <f t="shared" si="0"/>
        <v>0</v>
      </c>
    </row>
    <row r="60" spans="1:23">
      <c r="A60" s="1"/>
      <c r="B60" s="125" t="s">
        <v>202</v>
      </c>
      <c r="C60" s="57"/>
      <c r="D60" s="58"/>
      <c r="E60" s="59" t="s">
        <v>203</v>
      </c>
      <c r="F60" s="60" t="s">
        <v>204</v>
      </c>
      <c r="G60" s="61" t="s">
        <v>57</v>
      </c>
      <c r="H60" s="62">
        <v>6.94</v>
      </c>
      <c r="I60" s="63">
        <v>0.3</v>
      </c>
      <c r="J60" s="64" t="s">
        <v>6</v>
      </c>
      <c r="K60" s="65">
        <v>4.8600000000000003</v>
      </c>
      <c r="L60" s="65">
        <v>5.6</v>
      </c>
      <c r="M60" s="65">
        <v>6.43</v>
      </c>
      <c r="N60" s="63">
        <v>0.5</v>
      </c>
      <c r="O60" s="65">
        <v>2.8</v>
      </c>
      <c r="P60" s="65">
        <v>2.8</v>
      </c>
      <c r="Q60" s="82">
        <v>13.61</v>
      </c>
      <c r="R60" s="42"/>
      <c r="S60" s="206">
        <f t="shared" si="5"/>
        <v>4083</v>
      </c>
      <c r="T60" s="206">
        <f t="shared" si="6"/>
        <v>4083</v>
      </c>
      <c r="U60" s="206">
        <f t="shared" si="7"/>
        <v>4083</v>
      </c>
      <c r="V60" s="211">
        <f t="shared" si="8"/>
        <v>4083</v>
      </c>
      <c r="W60" s="255">
        <f t="shared" si="0"/>
        <v>0</v>
      </c>
    </row>
    <row r="61" spans="1:23">
      <c r="A61" s="1"/>
      <c r="B61" s="125" t="s">
        <v>205</v>
      </c>
      <c r="C61" s="57"/>
      <c r="D61" s="58"/>
      <c r="E61" s="59" t="s">
        <v>206</v>
      </c>
      <c r="F61" s="60" t="s">
        <v>207</v>
      </c>
      <c r="G61" s="61" t="s">
        <v>57</v>
      </c>
      <c r="H61" s="62">
        <v>2.33</v>
      </c>
      <c r="I61" s="63">
        <v>0.48</v>
      </c>
      <c r="J61" s="64" t="s">
        <v>4</v>
      </c>
      <c r="K61" s="65">
        <v>1.21</v>
      </c>
      <c r="L61" s="65">
        <v>5.6</v>
      </c>
      <c r="M61" s="65">
        <v>6.43</v>
      </c>
      <c r="N61" s="63">
        <v>0.5</v>
      </c>
      <c r="O61" s="65">
        <v>2.8</v>
      </c>
      <c r="P61" s="65">
        <v>2.8</v>
      </c>
      <c r="Q61" s="82">
        <v>3.39</v>
      </c>
      <c r="R61" s="42"/>
      <c r="S61" s="206">
        <f t="shared" si="5"/>
        <v>1017</v>
      </c>
      <c r="T61" s="206">
        <f t="shared" si="6"/>
        <v>1017</v>
      </c>
      <c r="U61" s="206">
        <f t="shared" si="7"/>
        <v>1017</v>
      </c>
      <c r="V61" s="211">
        <f t="shared" si="8"/>
        <v>1017</v>
      </c>
      <c r="W61" s="255">
        <f t="shared" si="0"/>
        <v>0</v>
      </c>
    </row>
    <row r="62" spans="1:23">
      <c r="A62" s="1"/>
      <c r="B62" s="125" t="s">
        <v>208</v>
      </c>
      <c r="C62" s="57"/>
      <c r="D62" s="58"/>
      <c r="E62" s="59" t="s">
        <v>209</v>
      </c>
      <c r="F62" s="60" t="s">
        <v>210</v>
      </c>
      <c r="G62" s="61" t="s">
        <v>57</v>
      </c>
      <c r="H62" s="62">
        <v>9.91</v>
      </c>
      <c r="I62" s="63">
        <v>0.49</v>
      </c>
      <c r="J62" s="64" t="s">
        <v>4</v>
      </c>
      <c r="K62" s="65">
        <v>5.05</v>
      </c>
      <c r="L62" s="65">
        <v>5.6</v>
      </c>
      <c r="M62" s="65">
        <v>6.43</v>
      </c>
      <c r="N62" s="63">
        <v>0.5</v>
      </c>
      <c r="O62" s="65">
        <v>2.8</v>
      </c>
      <c r="P62" s="65">
        <v>2.8</v>
      </c>
      <c r="Q62" s="82">
        <v>14.14</v>
      </c>
      <c r="R62" s="42"/>
      <c r="S62" s="206">
        <f t="shared" si="5"/>
        <v>4242</v>
      </c>
      <c r="T62" s="206">
        <f t="shared" si="6"/>
        <v>4242</v>
      </c>
      <c r="U62" s="206">
        <f t="shared" si="7"/>
        <v>4242</v>
      </c>
      <c r="V62" s="211">
        <f t="shared" si="8"/>
        <v>4242</v>
      </c>
      <c r="W62" s="255">
        <f t="shared" si="0"/>
        <v>0</v>
      </c>
    </row>
    <row r="63" spans="1:23">
      <c r="A63" s="1"/>
      <c r="B63" s="125" t="s">
        <v>211</v>
      </c>
      <c r="C63" s="57"/>
      <c r="D63" s="58"/>
      <c r="E63" s="59" t="s">
        <v>212</v>
      </c>
      <c r="F63" s="60" t="s">
        <v>213</v>
      </c>
      <c r="G63" s="61" t="s">
        <v>214</v>
      </c>
      <c r="H63" s="62">
        <v>3.71</v>
      </c>
      <c r="I63" s="63">
        <v>0.34</v>
      </c>
      <c r="J63" s="64" t="s">
        <v>4</v>
      </c>
      <c r="K63" s="65">
        <v>2.4500000000000002</v>
      </c>
      <c r="L63" s="65">
        <v>5.6</v>
      </c>
      <c r="M63" s="65">
        <v>6.43</v>
      </c>
      <c r="N63" s="63">
        <v>0.5</v>
      </c>
      <c r="O63" s="65">
        <v>2.8</v>
      </c>
      <c r="P63" s="65">
        <v>2.8</v>
      </c>
      <c r="Q63" s="82">
        <v>6.86</v>
      </c>
      <c r="R63" s="42"/>
      <c r="S63" s="206">
        <f t="shared" si="5"/>
        <v>2058</v>
      </c>
      <c r="T63" s="206">
        <f t="shared" si="6"/>
        <v>2058</v>
      </c>
      <c r="U63" s="206">
        <f t="shared" si="7"/>
        <v>2058</v>
      </c>
      <c r="V63" s="211">
        <f t="shared" si="8"/>
        <v>2058</v>
      </c>
      <c r="W63" s="255">
        <f t="shared" si="0"/>
        <v>0</v>
      </c>
    </row>
    <row r="64" spans="1:23" ht="13.5" thickBot="1">
      <c r="A64" s="1"/>
      <c r="B64" s="125" t="s">
        <v>215</v>
      </c>
      <c r="C64" s="57"/>
      <c r="D64" s="58"/>
      <c r="E64" s="59" t="s">
        <v>216</v>
      </c>
      <c r="F64" s="60" t="s">
        <v>217</v>
      </c>
      <c r="G64" s="61" t="s">
        <v>57</v>
      </c>
      <c r="H64" s="62">
        <v>9.48</v>
      </c>
      <c r="I64" s="63">
        <v>0.36</v>
      </c>
      <c r="J64" s="64" t="s">
        <v>4</v>
      </c>
      <c r="K64" s="65">
        <v>6.07</v>
      </c>
      <c r="L64" s="65">
        <v>5.6</v>
      </c>
      <c r="M64" s="65">
        <v>6.43</v>
      </c>
      <c r="N64" s="63">
        <v>0.5</v>
      </c>
      <c r="O64" s="65">
        <v>2.8</v>
      </c>
      <c r="P64" s="65">
        <v>2.8</v>
      </c>
      <c r="Q64" s="82">
        <v>17</v>
      </c>
      <c r="R64" s="42"/>
      <c r="S64" s="209">
        <f t="shared" si="5"/>
        <v>5100</v>
      </c>
      <c r="T64" s="209">
        <f t="shared" si="6"/>
        <v>5100</v>
      </c>
      <c r="U64" s="209">
        <f t="shared" si="7"/>
        <v>5100</v>
      </c>
      <c r="V64" s="210">
        <f t="shared" si="8"/>
        <v>5100</v>
      </c>
      <c r="W64" s="255">
        <f t="shared" si="0"/>
        <v>0</v>
      </c>
    </row>
    <row r="65" spans="1:23">
      <c r="A65" s="1"/>
      <c r="B65" s="195" t="s">
        <v>218</v>
      </c>
      <c r="C65" s="84"/>
      <c r="D65" s="85"/>
      <c r="E65" s="86"/>
      <c r="F65" s="73"/>
      <c r="G65" s="88"/>
      <c r="H65" s="89"/>
      <c r="I65" s="90"/>
      <c r="J65" s="91"/>
      <c r="K65" s="92"/>
      <c r="L65" s="92"/>
      <c r="M65" s="92"/>
      <c r="N65" s="90"/>
      <c r="O65" s="92"/>
      <c r="P65" s="92"/>
      <c r="Q65" s="99"/>
      <c r="R65" s="42"/>
      <c r="S65" s="206">
        <f t="shared" si="5"/>
        <v>0</v>
      </c>
      <c r="T65" s="206">
        <f t="shared" si="6"/>
        <v>0</v>
      </c>
      <c r="U65" s="206">
        <f t="shared" si="7"/>
        <v>0</v>
      </c>
      <c r="V65" s="211">
        <f t="shared" si="8"/>
        <v>0</v>
      </c>
      <c r="W65" s="255">
        <f t="shared" si="0"/>
        <v>0</v>
      </c>
    </row>
    <row r="66" spans="1:23">
      <c r="A66" s="1"/>
      <c r="B66" s="125" t="s">
        <v>219</v>
      </c>
      <c r="C66" s="57"/>
      <c r="D66" s="58"/>
      <c r="E66" s="59" t="s">
        <v>220</v>
      </c>
      <c r="F66" s="60" t="s">
        <v>221</v>
      </c>
      <c r="G66" s="61" t="s">
        <v>57</v>
      </c>
      <c r="H66" s="62">
        <v>12.13</v>
      </c>
      <c r="I66" s="63">
        <v>0.4</v>
      </c>
      <c r="J66" s="64" t="s">
        <v>6</v>
      </c>
      <c r="K66" s="65">
        <v>7.28</v>
      </c>
      <c r="L66" s="65">
        <v>4.45</v>
      </c>
      <c r="M66" s="65">
        <v>3.39</v>
      </c>
      <c r="N66" s="63">
        <v>0.5</v>
      </c>
      <c r="O66" s="65">
        <v>2.23</v>
      </c>
      <c r="P66" s="65">
        <v>2.23</v>
      </c>
      <c r="Q66" s="82">
        <v>16.23</v>
      </c>
      <c r="R66" s="42"/>
      <c r="S66" s="206">
        <f t="shared" si="5"/>
        <v>4869</v>
      </c>
      <c r="T66" s="206">
        <f t="shared" si="6"/>
        <v>4869</v>
      </c>
      <c r="U66" s="206">
        <f t="shared" si="7"/>
        <v>4869</v>
      </c>
      <c r="V66" s="211">
        <f t="shared" si="8"/>
        <v>4869</v>
      </c>
      <c r="W66" s="255">
        <f t="shared" si="0"/>
        <v>0</v>
      </c>
    </row>
    <row r="67" spans="1:23">
      <c r="A67" s="1"/>
      <c r="B67" s="125" t="s">
        <v>222</v>
      </c>
      <c r="C67" s="70"/>
      <c r="D67" s="58"/>
      <c r="E67" s="72" t="s">
        <v>223</v>
      </c>
      <c r="F67" s="109" t="s">
        <v>224</v>
      </c>
      <c r="G67" s="74" t="s">
        <v>225</v>
      </c>
      <c r="H67" s="75">
        <v>33.24</v>
      </c>
      <c r="I67" s="76">
        <v>0.47</v>
      </c>
      <c r="J67" s="77" t="s">
        <v>4</v>
      </c>
      <c r="K67" s="78">
        <v>17.62</v>
      </c>
      <c r="L67" s="78">
        <v>4.45</v>
      </c>
      <c r="M67" s="78">
        <v>3.39</v>
      </c>
      <c r="N67" s="76">
        <v>0.5</v>
      </c>
      <c r="O67" s="78">
        <v>2.23</v>
      </c>
      <c r="P67" s="78">
        <v>2.23</v>
      </c>
      <c r="Q67" s="68">
        <v>39.29</v>
      </c>
      <c r="R67" s="42"/>
      <c r="S67" s="206">
        <f t="shared" si="5"/>
        <v>11787</v>
      </c>
      <c r="T67" s="206">
        <f t="shared" si="6"/>
        <v>11787</v>
      </c>
      <c r="U67" s="206">
        <f t="shared" si="7"/>
        <v>11787</v>
      </c>
      <c r="V67" s="211">
        <f t="shared" si="8"/>
        <v>11787</v>
      </c>
      <c r="W67" s="255">
        <f t="shared" si="0"/>
        <v>0</v>
      </c>
    </row>
    <row r="68" spans="1:23" ht="13.5" thickBot="1">
      <c r="A68" s="1"/>
      <c r="B68" s="123" t="s">
        <v>226</v>
      </c>
      <c r="C68" s="30"/>
      <c r="D68" s="31"/>
      <c r="E68" s="32" t="s">
        <v>227</v>
      </c>
      <c r="F68" s="110" t="s">
        <v>228</v>
      </c>
      <c r="G68" s="34" t="s">
        <v>214</v>
      </c>
      <c r="H68" s="35">
        <v>1.45</v>
      </c>
      <c r="I68" s="36">
        <v>0.3</v>
      </c>
      <c r="J68" s="37" t="s">
        <v>6</v>
      </c>
      <c r="K68" s="38">
        <v>1.02</v>
      </c>
      <c r="L68" s="80">
        <v>4.45</v>
      </c>
      <c r="M68" s="38">
        <v>3.39</v>
      </c>
      <c r="N68" s="36">
        <v>0.5</v>
      </c>
      <c r="O68" s="38">
        <v>2.23</v>
      </c>
      <c r="P68" s="38">
        <v>2.23</v>
      </c>
      <c r="Q68" s="41">
        <v>2.27</v>
      </c>
      <c r="R68" s="42"/>
      <c r="S68" s="209">
        <f t="shared" si="5"/>
        <v>681</v>
      </c>
      <c r="T68" s="209">
        <f t="shared" si="6"/>
        <v>681</v>
      </c>
      <c r="U68" s="209">
        <f t="shared" si="7"/>
        <v>681</v>
      </c>
      <c r="V68" s="210">
        <f t="shared" si="8"/>
        <v>681</v>
      </c>
      <c r="W68" s="256">
        <f t="shared" si="0"/>
        <v>0</v>
      </c>
    </row>
    <row r="69" spans="1:23">
      <c r="A69" s="1"/>
      <c r="B69" s="1"/>
      <c r="C69" s="1"/>
      <c r="D69" s="1"/>
      <c r="E69" s="2"/>
      <c r="F69" s="1"/>
      <c r="G69" s="3"/>
      <c r="H69" s="4"/>
      <c r="I69" s="111" t="s">
        <v>239</v>
      </c>
      <c r="J69" s="3"/>
      <c r="K69" s="4"/>
      <c r="L69" s="4"/>
      <c r="M69" s="4"/>
      <c r="N69" s="5"/>
      <c r="O69" s="4"/>
      <c r="P69" s="3"/>
      <c r="Q69" s="3"/>
      <c r="R69" s="3"/>
    </row>
    <row r="70" spans="1:23">
      <c r="A70" s="1"/>
      <c r="B70" s="1"/>
      <c r="C70" s="1"/>
      <c r="D70" s="1"/>
      <c r="E70" s="2"/>
      <c r="F70" s="1"/>
      <c r="G70" s="3"/>
      <c r="H70" s="4"/>
      <c r="I70" s="112" t="s">
        <v>240</v>
      </c>
      <c r="J70" s="3"/>
      <c r="K70" s="4"/>
      <c r="L70" s="4"/>
      <c r="M70" s="4"/>
      <c r="N70" s="5"/>
      <c r="O70" s="4"/>
      <c r="P70" s="3"/>
      <c r="Q70" s="3"/>
      <c r="R70" s="3"/>
    </row>
    <row r="71" spans="1:23">
      <c r="A71" s="1"/>
      <c r="B71" s="1"/>
      <c r="C71" s="1"/>
      <c r="D71" s="1"/>
      <c r="E71" s="2"/>
      <c r="F71" s="1"/>
      <c r="G71" s="3"/>
      <c r="H71" s="4"/>
      <c r="I71" s="113" t="s">
        <v>241</v>
      </c>
      <c r="J71" s="3"/>
      <c r="K71" s="4"/>
      <c r="L71" s="4"/>
      <c r="M71" s="4"/>
      <c r="N71" s="5"/>
      <c r="O71" s="4"/>
      <c r="P71" s="3"/>
      <c r="Q71" s="3"/>
      <c r="R71" s="3"/>
    </row>
    <row r="72" spans="1:23" ht="12" customHeight="1">
      <c r="A72" s="1"/>
      <c r="B72" s="1"/>
      <c r="C72" s="1"/>
      <c r="D72" s="1"/>
      <c r="E72" s="2"/>
      <c r="F72" s="1"/>
      <c r="G72" s="3"/>
      <c r="H72" s="4"/>
      <c r="I72" s="113" t="s">
        <v>242</v>
      </c>
      <c r="J72" s="3"/>
      <c r="K72" s="4"/>
      <c r="L72" s="4"/>
      <c r="M72" s="4"/>
      <c r="N72" s="5"/>
      <c r="O72" s="4"/>
      <c r="P72" s="3"/>
      <c r="Q72" s="3"/>
      <c r="R72" s="3"/>
    </row>
    <row r="73" spans="1:23">
      <c r="A73" s="1"/>
      <c r="B73" s="1"/>
      <c r="C73" s="1"/>
      <c r="D73" s="1"/>
      <c r="E73" s="2"/>
      <c r="F73" s="1"/>
      <c r="G73" s="3"/>
      <c r="H73" s="4"/>
      <c r="I73" s="5"/>
      <c r="J73" s="3"/>
      <c r="K73" s="4"/>
      <c r="L73" s="4"/>
      <c r="M73" s="4"/>
      <c r="N73" s="5"/>
      <c r="O73" s="4"/>
      <c r="P73" s="3"/>
      <c r="Q73" s="3"/>
      <c r="R73" s="3"/>
    </row>
  </sheetData>
  <sheetProtection insertRows="0"/>
  <mergeCells count="3">
    <mergeCell ref="S1:V1"/>
    <mergeCell ref="B2:Q2"/>
    <mergeCell ref="B3:D3"/>
  </mergeCells>
  <printOptions horizontalCentered="1"/>
  <pageMargins left="0.5" right="0.5" top="0.25" bottom="0.25" header="0.5" footer="0.5"/>
  <pageSetup scale="46" orientation="portrait" r:id="rId1"/>
  <headerFooter alignWithMargins="0"/>
  <ignoredErrors>
    <ignoredError sqref="E8:E6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4D102-B08E-4A17-8573-FE7F559C1F3B}">
  <sheetPr>
    <tabColor rgb="FFFF0000"/>
    <pageSetUpPr fitToPage="1"/>
  </sheetPr>
  <dimension ref="A1:J87"/>
  <sheetViews>
    <sheetView workbookViewId="0">
      <selection activeCell="F23" sqref="F23"/>
    </sheetView>
  </sheetViews>
  <sheetFormatPr defaultRowHeight="12.75"/>
  <cols>
    <col min="1" max="1" width="3.7109375" style="6" customWidth="1"/>
    <col min="2" max="3" width="1.140625" style="6" customWidth="1"/>
    <col min="4" max="4" width="44.28515625" style="6" customWidth="1"/>
    <col min="5" max="5" width="6.140625" style="114" customWidth="1"/>
    <col min="6" max="6" width="123.85546875" style="6" customWidth="1"/>
    <col min="7" max="7" width="19.85546875" style="115" customWidth="1"/>
    <col min="8" max="8" width="3.7109375" style="115" customWidth="1"/>
    <col min="9" max="9" width="9.140625" style="6"/>
    <col min="10" max="10" width="11.28515625" style="6" bestFit="1" customWidth="1"/>
    <col min="11" max="219" width="9.140625" style="6"/>
    <col min="220" max="221" width="1.140625" style="6" customWidth="1"/>
    <col min="222" max="222" width="36.28515625" style="6" customWidth="1"/>
    <col min="223" max="223" width="9" style="6" customWidth="1"/>
    <col min="224" max="224" width="0" style="6" hidden="1" customWidth="1"/>
    <col min="225" max="225" width="19.85546875" style="6" bestFit="1" customWidth="1"/>
    <col min="226" max="226" width="7.85546875" style="6" customWidth="1"/>
    <col min="227" max="227" width="5.85546875" style="6" customWidth="1"/>
    <col min="228" max="228" width="7.140625" style="6" customWidth="1"/>
    <col min="229" max="229" width="8" style="6" customWidth="1"/>
    <col min="230" max="230" width="9.140625" style="6"/>
    <col min="231" max="231" width="6.140625" style="6" customWidth="1"/>
    <col min="232" max="234" width="8.140625" style="6" customWidth="1"/>
    <col min="235" max="235" width="9.140625" style="6"/>
    <col min="236" max="239" width="10.5703125" style="6" bestFit="1" customWidth="1"/>
    <col min="240" max="243" width="10.85546875" style="6" customWidth="1"/>
    <col min="244" max="475" width="9.140625" style="6"/>
    <col min="476" max="477" width="1.140625" style="6" customWidth="1"/>
    <col min="478" max="478" width="36.28515625" style="6" customWidth="1"/>
    <col min="479" max="479" width="9" style="6" customWidth="1"/>
    <col min="480" max="480" width="0" style="6" hidden="1" customWidth="1"/>
    <col min="481" max="481" width="19.85546875" style="6" bestFit="1" customWidth="1"/>
    <col min="482" max="482" width="7.85546875" style="6" customWidth="1"/>
    <col min="483" max="483" width="5.85546875" style="6" customWidth="1"/>
    <col min="484" max="484" width="7.140625" style="6" customWidth="1"/>
    <col min="485" max="485" width="8" style="6" customWidth="1"/>
    <col min="486" max="486" width="9.140625" style="6"/>
    <col min="487" max="487" width="6.140625" style="6" customWidth="1"/>
    <col min="488" max="490" width="8.140625" style="6" customWidth="1"/>
    <col min="491" max="491" width="9.140625" style="6"/>
    <col min="492" max="495" width="10.5703125" style="6" bestFit="1" customWidth="1"/>
    <col min="496" max="499" width="10.85546875" style="6" customWidth="1"/>
    <col min="500" max="731" width="9.140625" style="6"/>
    <col min="732" max="733" width="1.140625" style="6" customWidth="1"/>
    <col min="734" max="734" width="36.28515625" style="6" customWidth="1"/>
    <col min="735" max="735" width="9" style="6" customWidth="1"/>
    <col min="736" max="736" width="0" style="6" hidden="1" customWidth="1"/>
    <col min="737" max="737" width="19.85546875" style="6" bestFit="1" customWidth="1"/>
    <col min="738" max="738" width="7.85546875" style="6" customWidth="1"/>
    <col min="739" max="739" width="5.85546875" style="6" customWidth="1"/>
    <col min="740" max="740" width="7.140625" style="6" customWidth="1"/>
    <col min="741" max="741" width="8" style="6" customWidth="1"/>
    <col min="742" max="742" width="9.140625" style="6"/>
    <col min="743" max="743" width="6.140625" style="6" customWidth="1"/>
    <col min="744" max="746" width="8.140625" style="6" customWidth="1"/>
    <col min="747" max="747" width="9.140625" style="6"/>
    <col min="748" max="751" width="10.5703125" style="6" bestFit="1" customWidth="1"/>
    <col min="752" max="755" width="10.85546875" style="6" customWidth="1"/>
    <col min="756" max="987" width="9.140625" style="6"/>
    <col min="988" max="989" width="1.140625" style="6" customWidth="1"/>
    <col min="990" max="990" width="36.28515625" style="6" customWidth="1"/>
    <col min="991" max="991" width="9" style="6" customWidth="1"/>
    <col min="992" max="992" width="0" style="6" hidden="1" customWidth="1"/>
    <col min="993" max="993" width="19.85546875" style="6" bestFit="1" customWidth="1"/>
    <col min="994" max="994" width="7.85546875" style="6" customWidth="1"/>
    <col min="995" max="995" width="5.85546875" style="6" customWidth="1"/>
    <col min="996" max="996" width="7.140625" style="6" customWidth="1"/>
    <col min="997" max="997" width="8" style="6" customWidth="1"/>
    <col min="998" max="998" width="9.140625" style="6"/>
    <col min="999" max="999" width="6.140625" style="6" customWidth="1"/>
    <col min="1000" max="1002" width="8.140625" style="6" customWidth="1"/>
    <col min="1003" max="1003" width="9.140625" style="6"/>
    <col min="1004" max="1007" width="10.5703125" style="6" bestFit="1" customWidth="1"/>
    <col min="1008" max="1011" width="10.85546875" style="6" customWidth="1"/>
    <col min="1012" max="1243" width="9.140625" style="6"/>
    <col min="1244" max="1245" width="1.140625" style="6" customWidth="1"/>
    <col min="1246" max="1246" width="36.28515625" style="6" customWidth="1"/>
    <col min="1247" max="1247" width="9" style="6" customWidth="1"/>
    <col min="1248" max="1248" width="0" style="6" hidden="1" customWidth="1"/>
    <col min="1249" max="1249" width="19.85546875" style="6" bestFit="1" customWidth="1"/>
    <col min="1250" max="1250" width="7.85546875" style="6" customWidth="1"/>
    <col min="1251" max="1251" width="5.85546875" style="6" customWidth="1"/>
    <col min="1252" max="1252" width="7.140625" style="6" customWidth="1"/>
    <col min="1253" max="1253" width="8" style="6" customWidth="1"/>
    <col min="1254" max="1254" width="9.140625" style="6"/>
    <col min="1255" max="1255" width="6.140625" style="6" customWidth="1"/>
    <col min="1256" max="1258" width="8.140625" style="6" customWidth="1"/>
    <col min="1259" max="1259" width="9.140625" style="6"/>
    <col min="1260" max="1263" width="10.5703125" style="6" bestFit="1" customWidth="1"/>
    <col min="1264" max="1267" width="10.85546875" style="6" customWidth="1"/>
    <col min="1268" max="1499" width="9.140625" style="6"/>
    <col min="1500" max="1501" width="1.140625" style="6" customWidth="1"/>
    <col min="1502" max="1502" width="36.28515625" style="6" customWidth="1"/>
    <col min="1503" max="1503" width="9" style="6" customWidth="1"/>
    <col min="1504" max="1504" width="0" style="6" hidden="1" customWidth="1"/>
    <col min="1505" max="1505" width="19.85546875" style="6" bestFit="1" customWidth="1"/>
    <col min="1506" max="1506" width="7.85546875" style="6" customWidth="1"/>
    <col min="1507" max="1507" width="5.85546875" style="6" customWidth="1"/>
    <col min="1508" max="1508" width="7.140625" style="6" customWidth="1"/>
    <col min="1509" max="1509" width="8" style="6" customWidth="1"/>
    <col min="1510" max="1510" width="9.140625" style="6"/>
    <col min="1511" max="1511" width="6.140625" style="6" customWidth="1"/>
    <col min="1512" max="1514" width="8.140625" style="6" customWidth="1"/>
    <col min="1515" max="1515" width="9.140625" style="6"/>
    <col min="1516" max="1519" width="10.5703125" style="6" bestFit="1" customWidth="1"/>
    <col min="1520" max="1523" width="10.85546875" style="6" customWidth="1"/>
    <col min="1524" max="1755" width="9.140625" style="6"/>
    <col min="1756" max="1757" width="1.140625" style="6" customWidth="1"/>
    <col min="1758" max="1758" width="36.28515625" style="6" customWidth="1"/>
    <col min="1759" max="1759" width="9" style="6" customWidth="1"/>
    <col min="1760" max="1760" width="0" style="6" hidden="1" customWidth="1"/>
    <col min="1761" max="1761" width="19.85546875" style="6" bestFit="1" customWidth="1"/>
    <col min="1762" max="1762" width="7.85546875" style="6" customWidth="1"/>
    <col min="1763" max="1763" width="5.85546875" style="6" customWidth="1"/>
    <col min="1764" max="1764" width="7.140625" style="6" customWidth="1"/>
    <col min="1765" max="1765" width="8" style="6" customWidth="1"/>
    <col min="1766" max="1766" width="9.140625" style="6"/>
    <col min="1767" max="1767" width="6.140625" style="6" customWidth="1"/>
    <col min="1768" max="1770" width="8.140625" style="6" customWidth="1"/>
    <col min="1771" max="1771" width="9.140625" style="6"/>
    <col min="1772" max="1775" width="10.5703125" style="6" bestFit="1" customWidth="1"/>
    <col min="1776" max="1779" width="10.85546875" style="6" customWidth="1"/>
    <col min="1780" max="2011" width="9.140625" style="6"/>
    <col min="2012" max="2013" width="1.140625" style="6" customWidth="1"/>
    <col min="2014" max="2014" width="36.28515625" style="6" customWidth="1"/>
    <col min="2015" max="2015" width="9" style="6" customWidth="1"/>
    <col min="2016" max="2016" width="0" style="6" hidden="1" customWidth="1"/>
    <col min="2017" max="2017" width="19.85546875" style="6" bestFit="1" customWidth="1"/>
    <col min="2018" max="2018" width="7.85546875" style="6" customWidth="1"/>
    <col min="2019" max="2019" width="5.85546875" style="6" customWidth="1"/>
    <col min="2020" max="2020" width="7.140625" style="6" customWidth="1"/>
    <col min="2021" max="2021" width="8" style="6" customWidth="1"/>
    <col min="2022" max="2022" width="9.140625" style="6"/>
    <col min="2023" max="2023" width="6.140625" style="6" customWidth="1"/>
    <col min="2024" max="2026" width="8.140625" style="6" customWidth="1"/>
    <col min="2027" max="2027" width="9.140625" style="6"/>
    <col min="2028" max="2031" width="10.5703125" style="6" bestFit="1" customWidth="1"/>
    <col min="2032" max="2035" width="10.85546875" style="6" customWidth="1"/>
    <col min="2036" max="2267" width="9.140625" style="6"/>
    <col min="2268" max="2269" width="1.140625" style="6" customWidth="1"/>
    <col min="2270" max="2270" width="36.28515625" style="6" customWidth="1"/>
    <col min="2271" max="2271" width="9" style="6" customWidth="1"/>
    <col min="2272" max="2272" width="0" style="6" hidden="1" customWidth="1"/>
    <col min="2273" max="2273" width="19.85546875" style="6" bestFit="1" customWidth="1"/>
    <col min="2274" max="2274" width="7.85546875" style="6" customWidth="1"/>
    <col min="2275" max="2275" width="5.85546875" style="6" customWidth="1"/>
    <col min="2276" max="2276" width="7.140625" style="6" customWidth="1"/>
    <col min="2277" max="2277" width="8" style="6" customWidth="1"/>
    <col min="2278" max="2278" width="9.140625" style="6"/>
    <col min="2279" max="2279" width="6.140625" style="6" customWidth="1"/>
    <col min="2280" max="2282" width="8.140625" style="6" customWidth="1"/>
    <col min="2283" max="2283" width="9.140625" style="6"/>
    <col min="2284" max="2287" width="10.5703125" style="6" bestFit="1" customWidth="1"/>
    <col min="2288" max="2291" width="10.85546875" style="6" customWidth="1"/>
    <col min="2292" max="2523" width="9.140625" style="6"/>
    <col min="2524" max="2525" width="1.140625" style="6" customWidth="1"/>
    <col min="2526" max="2526" width="36.28515625" style="6" customWidth="1"/>
    <col min="2527" max="2527" width="9" style="6" customWidth="1"/>
    <col min="2528" max="2528" width="0" style="6" hidden="1" customWidth="1"/>
    <col min="2529" max="2529" width="19.85546875" style="6" bestFit="1" customWidth="1"/>
    <col min="2530" max="2530" width="7.85546875" style="6" customWidth="1"/>
    <col min="2531" max="2531" width="5.85546875" style="6" customWidth="1"/>
    <col min="2532" max="2532" width="7.140625" style="6" customWidth="1"/>
    <col min="2533" max="2533" width="8" style="6" customWidth="1"/>
    <col min="2534" max="2534" width="9.140625" style="6"/>
    <col min="2535" max="2535" width="6.140625" style="6" customWidth="1"/>
    <col min="2536" max="2538" width="8.140625" style="6" customWidth="1"/>
    <col min="2539" max="2539" width="9.140625" style="6"/>
    <col min="2540" max="2543" width="10.5703125" style="6" bestFit="1" customWidth="1"/>
    <col min="2544" max="2547" width="10.85546875" style="6" customWidth="1"/>
    <col min="2548" max="2779" width="9.140625" style="6"/>
    <col min="2780" max="2781" width="1.140625" style="6" customWidth="1"/>
    <col min="2782" max="2782" width="36.28515625" style="6" customWidth="1"/>
    <col min="2783" max="2783" width="9" style="6" customWidth="1"/>
    <col min="2784" max="2784" width="0" style="6" hidden="1" customWidth="1"/>
    <col min="2785" max="2785" width="19.85546875" style="6" bestFit="1" customWidth="1"/>
    <col min="2786" max="2786" width="7.85546875" style="6" customWidth="1"/>
    <col min="2787" max="2787" width="5.85546875" style="6" customWidth="1"/>
    <col min="2788" max="2788" width="7.140625" style="6" customWidth="1"/>
    <col min="2789" max="2789" width="8" style="6" customWidth="1"/>
    <col min="2790" max="2790" width="9.140625" style="6"/>
    <col min="2791" max="2791" width="6.140625" style="6" customWidth="1"/>
    <col min="2792" max="2794" width="8.140625" style="6" customWidth="1"/>
    <col min="2795" max="2795" width="9.140625" style="6"/>
    <col min="2796" max="2799" width="10.5703125" style="6" bestFit="1" customWidth="1"/>
    <col min="2800" max="2803" width="10.85546875" style="6" customWidth="1"/>
    <col min="2804" max="3035" width="9.140625" style="6"/>
    <col min="3036" max="3037" width="1.140625" style="6" customWidth="1"/>
    <col min="3038" max="3038" width="36.28515625" style="6" customWidth="1"/>
    <col min="3039" max="3039" width="9" style="6" customWidth="1"/>
    <col min="3040" max="3040" width="0" style="6" hidden="1" customWidth="1"/>
    <col min="3041" max="3041" width="19.85546875" style="6" bestFit="1" customWidth="1"/>
    <col min="3042" max="3042" width="7.85546875" style="6" customWidth="1"/>
    <col min="3043" max="3043" width="5.85546875" style="6" customWidth="1"/>
    <col min="3044" max="3044" width="7.140625" style="6" customWidth="1"/>
    <col min="3045" max="3045" width="8" style="6" customWidth="1"/>
    <col min="3046" max="3046" width="9.140625" style="6"/>
    <col min="3047" max="3047" width="6.140625" style="6" customWidth="1"/>
    <col min="3048" max="3050" width="8.140625" style="6" customWidth="1"/>
    <col min="3051" max="3051" width="9.140625" style="6"/>
    <col min="3052" max="3055" width="10.5703125" style="6" bestFit="1" customWidth="1"/>
    <col min="3056" max="3059" width="10.85546875" style="6" customWidth="1"/>
    <col min="3060" max="3291" width="9.140625" style="6"/>
    <col min="3292" max="3293" width="1.140625" style="6" customWidth="1"/>
    <col min="3294" max="3294" width="36.28515625" style="6" customWidth="1"/>
    <col min="3295" max="3295" width="9" style="6" customWidth="1"/>
    <col min="3296" max="3296" width="0" style="6" hidden="1" customWidth="1"/>
    <col min="3297" max="3297" width="19.85546875" style="6" bestFit="1" customWidth="1"/>
    <col min="3298" max="3298" width="7.85546875" style="6" customWidth="1"/>
    <col min="3299" max="3299" width="5.85546875" style="6" customWidth="1"/>
    <col min="3300" max="3300" width="7.140625" style="6" customWidth="1"/>
    <col min="3301" max="3301" width="8" style="6" customWidth="1"/>
    <col min="3302" max="3302" width="9.140625" style="6"/>
    <col min="3303" max="3303" width="6.140625" style="6" customWidth="1"/>
    <col min="3304" max="3306" width="8.140625" style="6" customWidth="1"/>
    <col min="3307" max="3307" width="9.140625" style="6"/>
    <col min="3308" max="3311" width="10.5703125" style="6" bestFit="1" customWidth="1"/>
    <col min="3312" max="3315" width="10.85546875" style="6" customWidth="1"/>
    <col min="3316" max="3547" width="9.140625" style="6"/>
    <col min="3548" max="3549" width="1.140625" style="6" customWidth="1"/>
    <col min="3550" max="3550" width="36.28515625" style="6" customWidth="1"/>
    <col min="3551" max="3551" width="9" style="6" customWidth="1"/>
    <col min="3552" max="3552" width="0" style="6" hidden="1" customWidth="1"/>
    <col min="3553" max="3553" width="19.85546875" style="6" bestFit="1" customWidth="1"/>
    <col min="3554" max="3554" width="7.85546875" style="6" customWidth="1"/>
    <col min="3555" max="3555" width="5.85546875" style="6" customWidth="1"/>
    <col min="3556" max="3556" width="7.140625" style="6" customWidth="1"/>
    <col min="3557" max="3557" width="8" style="6" customWidth="1"/>
    <col min="3558" max="3558" width="9.140625" style="6"/>
    <col min="3559" max="3559" width="6.140625" style="6" customWidth="1"/>
    <col min="3560" max="3562" width="8.140625" style="6" customWidth="1"/>
    <col min="3563" max="3563" width="9.140625" style="6"/>
    <col min="3564" max="3567" width="10.5703125" style="6" bestFit="1" customWidth="1"/>
    <col min="3568" max="3571" width="10.85546875" style="6" customWidth="1"/>
    <col min="3572" max="3803" width="9.140625" style="6"/>
    <col min="3804" max="3805" width="1.140625" style="6" customWidth="1"/>
    <col min="3806" max="3806" width="36.28515625" style="6" customWidth="1"/>
    <col min="3807" max="3807" width="9" style="6" customWidth="1"/>
    <col min="3808" max="3808" width="0" style="6" hidden="1" customWidth="1"/>
    <col min="3809" max="3809" width="19.85546875" style="6" bestFit="1" customWidth="1"/>
    <col min="3810" max="3810" width="7.85546875" style="6" customWidth="1"/>
    <col min="3811" max="3811" width="5.85546875" style="6" customWidth="1"/>
    <col min="3812" max="3812" width="7.140625" style="6" customWidth="1"/>
    <col min="3813" max="3813" width="8" style="6" customWidth="1"/>
    <col min="3814" max="3814" width="9.140625" style="6"/>
    <col min="3815" max="3815" width="6.140625" style="6" customWidth="1"/>
    <col min="3816" max="3818" width="8.140625" style="6" customWidth="1"/>
    <col min="3819" max="3819" width="9.140625" style="6"/>
    <col min="3820" max="3823" width="10.5703125" style="6" bestFit="1" customWidth="1"/>
    <col min="3824" max="3827" width="10.85546875" style="6" customWidth="1"/>
    <col min="3828" max="4059" width="9.140625" style="6"/>
    <col min="4060" max="4061" width="1.140625" style="6" customWidth="1"/>
    <col min="4062" max="4062" width="36.28515625" style="6" customWidth="1"/>
    <col min="4063" max="4063" width="9" style="6" customWidth="1"/>
    <col min="4064" max="4064" width="0" style="6" hidden="1" customWidth="1"/>
    <col min="4065" max="4065" width="19.85546875" style="6" bestFit="1" customWidth="1"/>
    <col min="4066" max="4066" width="7.85546875" style="6" customWidth="1"/>
    <col min="4067" max="4067" width="5.85546875" style="6" customWidth="1"/>
    <col min="4068" max="4068" width="7.140625" style="6" customWidth="1"/>
    <col min="4069" max="4069" width="8" style="6" customWidth="1"/>
    <col min="4070" max="4070" width="9.140625" style="6"/>
    <col min="4071" max="4071" width="6.140625" style="6" customWidth="1"/>
    <col min="4072" max="4074" width="8.140625" style="6" customWidth="1"/>
    <col min="4075" max="4075" width="9.140625" style="6"/>
    <col min="4076" max="4079" width="10.5703125" style="6" bestFit="1" customWidth="1"/>
    <col min="4080" max="4083" width="10.85546875" style="6" customWidth="1"/>
    <col min="4084" max="4315" width="9.140625" style="6"/>
    <col min="4316" max="4317" width="1.140625" style="6" customWidth="1"/>
    <col min="4318" max="4318" width="36.28515625" style="6" customWidth="1"/>
    <col min="4319" max="4319" width="9" style="6" customWidth="1"/>
    <col min="4320" max="4320" width="0" style="6" hidden="1" customWidth="1"/>
    <col min="4321" max="4321" width="19.85546875" style="6" bestFit="1" customWidth="1"/>
    <col min="4322" max="4322" width="7.85546875" style="6" customWidth="1"/>
    <col min="4323" max="4323" width="5.85546875" style="6" customWidth="1"/>
    <col min="4324" max="4324" width="7.140625" style="6" customWidth="1"/>
    <col min="4325" max="4325" width="8" style="6" customWidth="1"/>
    <col min="4326" max="4326" width="9.140625" style="6"/>
    <col min="4327" max="4327" width="6.140625" style="6" customWidth="1"/>
    <col min="4328" max="4330" width="8.140625" style="6" customWidth="1"/>
    <col min="4331" max="4331" width="9.140625" style="6"/>
    <col min="4332" max="4335" width="10.5703125" style="6" bestFit="1" customWidth="1"/>
    <col min="4336" max="4339" width="10.85546875" style="6" customWidth="1"/>
    <col min="4340" max="4571" width="9.140625" style="6"/>
    <col min="4572" max="4573" width="1.140625" style="6" customWidth="1"/>
    <col min="4574" max="4574" width="36.28515625" style="6" customWidth="1"/>
    <col min="4575" max="4575" width="9" style="6" customWidth="1"/>
    <col min="4576" max="4576" width="0" style="6" hidden="1" customWidth="1"/>
    <col min="4577" max="4577" width="19.85546875" style="6" bestFit="1" customWidth="1"/>
    <col min="4578" max="4578" width="7.85546875" style="6" customWidth="1"/>
    <col min="4579" max="4579" width="5.85546875" style="6" customWidth="1"/>
    <col min="4580" max="4580" width="7.140625" style="6" customWidth="1"/>
    <col min="4581" max="4581" width="8" style="6" customWidth="1"/>
    <col min="4582" max="4582" width="9.140625" style="6"/>
    <col min="4583" max="4583" width="6.140625" style="6" customWidth="1"/>
    <col min="4584" max="4586" width="8.140625" style="6" customWidth="1"/>
    <col min="4587" max="4587" width="9.140625" style="6"/>
    <col min="4588" max="4591" width="10.5703125" style="6" bestFit="1" customWidth="1"/>
    <col min="4592" max="4595" width="10.85546875" style="6" customWidth="1"/>
    <col min="4596" max="4827" width="9.140625" style="6"/>
    <col min="4828" max="4829" width="1.140625" style="6" customWidth="1"/>
    <col min="4830" max="4830" width="36.28515625" style="6" customWidth="1"/>
    <col min="4831" max="4831" width="9" style="6" customWidth="1"/>
    <col min="4832" max="4832" width="0" style="6" hidden="1" customWidth="1"/>
    <col min="4833" max="4833" width="19.85546875" style="6" bestFit="1" customWidth="1"/>
    <col min="4834" max="4834" width="7.85546875" style="6" customWidth="1"/>
    <col min="4835" max="4835" width="5.85546875" style="6" customWidth="1"/>
    <col min="4836" max="4836" width="7.140625" style="6" customWidth="1"/>
    <col min="4837" max="4837" width="8" style="6" customWidth="1"/>
    <col min="4838" max="4838" width="9.140625" style="6"/>
    <col min="4839" max="4839" width="6.140625" style="6" customWidth="1"/>
    <col min="4840" max="4842" width="8.140625" style="6" customWidth="1"/>
    <col min="4843" max="4843" width="9.140625" style="6"/>
    <col min="4844" max="4847" width="10.5703125" style="6" bestFit="1" customWidth="1"/>
    <col min="4848" max="4851" width="10.85546875" style="6" customWidth="1"/>
    <col min="4852" max="5083" width="9.140625" style="6"/>
    <col min="5084" max="5085" width="1.140625" style="6" customWidth="1"/>
    <col min="5086" max="5086" width="36.28515625" style="6" customWidth="1"/>
    <col min="5087" max="5087" width="9" style="6" customWidth="1"/>
    <col min="5088" max="5088" width="0" style="6" hidden="1" customWidth="1"/>
    <col min="5089" max="5089" width="19.85546875" style="6" bestFit="1" customWidth="1"/>
    <col min="5090" max="5090" width="7.85546875" style="6" customWidth="1"/>
    <col min="5091" max="5091" width="5.85546875" style="6" customWidth="1"/>
    <col min="5092" max="5092" width="7.140625" style="6" customWidth="1"/>
    <col min="5093" max="5093" width="8" style="6" customWidth="1"/>
    <col min="5094" max="5094" width="9.140625" style="6"/>
    <col min="5095" max="5095" width="6.140625" style="6" customWidth="1"/>
    <col min="5096" max="5098" width="8.140625" style="6" customWidth="1"/>
    <col min="5099" max="5099" width="9.140625" style="6"/>
    <col min="5100" max="5103" width="10.5703125" style="6" bestFit="1" customWidth="1"/>
    <col min="5104" max="5107" width="10.85546875" style="6" customWidth="1"/>
    <col min="5108" max="5339" width="9.140625" style="6"/>
    <col min="5340" max="5341" width="1.140625" style="6" customWidth="1"/>
    <col min="5342" max="5342" width="36.28515625" style="6" customWidth="1"/>
    <col min="5343" max="5343" width="9" style="6" customWidth="1"/>
    <col min="5344" max="5344" width="0" style="6" hidden="1" customWidth="1"/>
    <col min="5345" max="5345" width="19.85546875" style="6" bestFit="1" customWidth="1"/>
    <col min="5346" max="5346" width="7.85546875" style="6" customWidth="1"/>
    <col min="5347" max="5347" width="5.85546875" style="6" customWidth="1"/>
    <col min="5348" max="5348" width="7.140625" style="6" customWidth="1"/>
    <col min="5349" max="5349" width="8" style="6" customWidth="1"/>
    <col min="5350" max="5350" width="9.140625" style="6"/>
    <col min="5351" max="5351" width="6.140625" style="6" customWidth="1"/>
    <col min="5352" max="5354" width="8.140625" style="6" customWidth="1"/>
    <col min="5355" max="5355" width="9.140625" style="6"/>
    <col min="5356" max="5359" width="10.5703125" style="6" bestFit="1" customWidth="1"/>
    <col min="5360" max="5363" width="10.85546875" style="6" customWidth="1"/>
    <col min="5364" max="5595" width="9.140625" style="6"/>
    <col min="5596" max="5597" width="1.140625" style="6" customWidth="1"/>
    <col min="5598" max="5598" width="36.28515625" style="6" customWidth="1"/>
    <col min="5599" max="5599" width="9" style="6" customWidth="1"/>
    <col min="5600" max="5600" width="0" style="6" hidden="1" customWidth="1"/>
    <col min="5601" max="5601" width="19.85546875" style="6" bestFit="1" customWidth="1"/>
    <col min="5602" max="5602" width="7.85546875" style="6" customWidth="1"/>
    <col min="5603" max="5603" width="5.85546875" style="6" customWidth="1"/>
    <col min="5604" max="5604" width="7.140625" style="6" customWidth="1"/>
    <col min="5605" max="5605" width="8" style="6" customWidth="1"/>
    <col min="5606" max="5606" width="9.140625" style="6"/>
    <col min="5607" max="5607" width="6.140625" style="6" customWidth="1"/>
    <col min="5608" max="5610" width="8.140625" style="6" customWidth="1"/>
    <col min="5611" max="5611" width="9.140625" style="6"/>
    <col min="5612" max="5615" width="10.5703125" style="6" bestFit="1" customWidth="1"/>
    <col min="5616" max="5619" width="10.85546875" style="6" customWidth="1"/>
    <col min="5620" max="5851" width="9.140625" style="6"/>
    <col min="5852" max="5853" width="1.140625" style="6" customWidth="1"/>
    <col min="5854" max="5854" width="36.28515625" style="6" customWidth="1"/>
    <col min="5855" max="5855" width="9" style="6" customWidth="1"/>
    <col min="5856" max="5856" width="0" style="6" hidden="1" customWidth="1"/>
    <col min="5857" max="5857" width="19.85546875" style="6" bestFit="1" customWidth="1"/>
    <col min="5858" max="5858" width="7.85546875" style="6" customWidth="1"/>
    <col min="5859" max="5859" width="5.85546875" style="6" customWidth="1"/>
    <col min="5860" max="5860" width="7.140625" style="6" customWidth="1"/>
    <col min="5861" max="5861" width="8" style="6" customWidth="1"/>
    <col min="5862" max="5862" width="9.140625" style="6"/>
    <col min="5863" max="5863" width="6.140625" style="6" customWidth="1"/>
    <col min="5864" max="5866" width="8.140625" style="6" customWidth="1"/>
    <col min="5867" max="5867" width="9.140625" style="6"/>
    <col min="5868" max="5871" width="10.5703125" style="6" bestFit="1" customWidth="1"/>
    <col min="5872" max="5875" width="10.85546875" style="6" customWidth="1"/>
    <col min="5876" max="6107" width="9.140625" style="6"/>
    <col min="6108" max="6109" width="1.140625" style="6" customWidth="1"/>
    <col min="6110" max="6110" width="36.28515625" style="6" customWidth="1"/>
    <col min="6111" max="6111" width="9" style="6" customWidth="1"/>
    <col min="6112" max="6112" width="0" style="6" hidden="1" customWidth="1"/>
    <col min="6113" max="6113" width="19.85546875" style="6" bestFit="1" customWidth="1"/>
    <col min="6114" max="6114" width="7.85546875" style="6" customWidth="1"/>
    <col min="6115" max="6115" width="5.85546875" style="6" customWidth="1"/>
    <col min="6116" max="6116" width="7.140625" style="6" customWidth="1"/>
    <col min="6117" max="6117" width="8" style="6" customWidth="1"/>
    <col min="6118" max="6118" width="9.140625" style="6"/>
    <col min="6119" max="6119" width="6.140625" style="6" customWidth="1"/>
    <col min="6120" max="6122" width="8.140625" style="6" customWidth="1"/>
    <col min="6123" max="6123" width="9.140625" style="6"/>
    <col min="6124" max="6127" width="10.5703125" style="6" bestFit="1" customWidth="1"/>
    <col min="6128" max="6131" width="10.85546875" style="6" customWidth="1"/>
    <col min="6132" max="6363" width="9.140625" style="6"/>
    <col min="6364" max="6365" width="1.140625" style="6" customWidth="1"/>
    <col min="6366" max="6366" width="36.28515625" style="6" customWidth="1"/>
    <col min="6367" max="6367" width="9" style="6" customWidth="1"/>
    <col min="6368" max="6368" width="0" style="6" hidden="1" customWidth="1"/>
    <col min="6369" max="6369" width="19.85546875" style="6" bestFit="1" customWidth="1"/>
    <col min="6370" max="6370" width="7.85546875" style="6" customWidth="1"/>
    <col min="6371" max="6371" width="5.85546875" style="6" customWidth="1"/>
    <col min="6372" max="6372" width="7.140625" style="6" customWidth="1"/>
    <col min="6373" max="6373" width="8" style="6" customWidth="1"/>
    <col min="6374" max="6374" width="9.140625" style="6"/>
    <col min="6375" max="6375" width="6.140625" style="6" customWidth="1"/>
    <col min="6376" max="6378" width="8.140625" style="6" customWidth="1"/>
    <col min="6379" max="6379" width="9.140625" style="6"/>
    <col min="6380" max="6383" width="10.5703125" style="6" bestFit="1" customWidth="1"/>
    <col min="6384" max="6387" width="10.85546875" style="6" customWidth="1"/>
    <col min="6388" max="6619" width="9.140625" style="6"/>
    <col min="6620" max="6621" width="1.140625" style="6" customWidth="1"/>
    <col min="6622" max="6622" width="36.28515625" style="6" customWidth="1"/>
    <col min="6623" max="6623" width="9" style="6" customWidth="1"/>
    <col min="6624" max="6624" width="0" style="6" hidden="1" customWidth="1"/>
    <col min="6625" max="6625" width="19.85546875" style="6" bestFit="1" customWidth="1"/>
    <col min="6626" max="6626" width="7.85546875" style="6" customWidth="1"/>
    <col min="6627" max="6627" width="5.85546875" style="6" customWidth="1"/>
    <col min="6628" max="6628" width="7.140625" style="6" customWidth="1"/>
    <col min="6629" max="6629" width="8" style="6" customWidth="1"/>
    <col min="6630" max="6630" width="9.140625" style="6"/>
    <col min="6631" max="6631" width="6.140625" style="6" customWidth="1"/>
    <col min="6632" max="6634" width="8.140625" style="6" customWidth="1"/>
    <col min="6635" max="6635" width="9.140625" style="6"/>
    <col min="6636" max="6639" width="10.5703125" style="6" bestFit="1" customWidth="1"/>
    <col min="6640" max="6643" width="10.85546875" style="6" customWidth="1"/>
    <col min="6644" max="6875" width="9.140625" style="6"/>
    <col min="6876" max="6877" width="1.140625" style="6" customWidth="1"/>
    <col min="6878" max="6878" width="36.28515625" style="6" customWidth="1"/>
    <col min="6879" max="6879" width="9" style="6" customWidth="1"/>
    <col min="6880" max="6880" width="0" style="6" hidden="1" customWidth="1"/>
    <col min="6881" max="6881" width="19.85546875" style="6" bestFit="1" customWidth="1"/>
    <col min="6882" max="6882" width="7.85546875" style="6" customWidth="1"/>
    <col min="6883" max="6883" width="5.85546875" style="6" customWidth="1"/>
    <col min="6884" max="6884" width="7.140625" style="6" customWidth="1"/>
    <col min="6885" max="6885" width="8" style="6" customWidth="1"/>
    <col min="6886" max="6886" width="9.140625" style="6"/>
    <col min="6887" max="6887" width="6.140625" style="6" customWidth="1"/>
    <col min="6888" max="6890" width="8.140625" style="6" customWidth="1"/>
    <col min="6891" max="6891" width="9.140625" style="6"/>
    <col min="6892" max="6895" width="10.5703125" style="6" bestFit="1" customWidth="1"/>
    <col min="6896" max="6899" width="10.85546875" style="6" customWidth="1"/>
    <col min="6900" max="7131" width="9.140625" style="6"/>
    <col min="7132" max="7133" width="1.140625" style="6" customWidth="1"/>
    <col min="7134" max="7134" width="36.28515625" style="6" customWidth="1"/>
    <col min="7135" max="7135" width="9" style="6" customWidth="1"/>
    <col min="7136" max="7136" width="0" style="6" hidden="1" customWidth="1"/>
    <col min="7137" max="7137" width="19.85546875" style="6" bestFit="1" customWidth="1"/>
    <col min="7138" max="7138" width="7.85546875" style="6" customWidth="1"/>
    <col min="7139" max="7139" width="5.85546875" style="6" customWidth="1"/>
    <col min="7140" max="7140" width="7.140625" style="6" customWidth="1"/>
    <col min="7141" max="7141" width="8" style="6" customWidth="1"/>
    <col min="7142" max="7142" width="9.140625" style="6"/>
    <col min="7143" max="7143" width="6.140625" style="6" customWidth="1"/>
    <col min="7144" max="7146" width="8.140625" style="6" customWidth="1"/>
    <col min="7147" max="7147" width="9.140625" style="6"/>
    <col min="7148" max="7151" width="10.5703125" style="6" bestFit="1" customWidth="1"/>
    <col min="7152" max="7155" width="10.85546875" style="6" customWidth="1"/>
    <col min="7156" max="7387" width="9.140625" style="6"/>
    <col min="7388" max="7389" width="1.140625" style="6" customWidth="1"/>
    <col min="7390" max="7390" width="36.28515625" style="6" customWidth="1"/>
    <col min="7391" max="7391" width="9" style="6" customWidth="1"/>
    <col min="7392" max="7392" width="0" style="6" hidden="1" customWidth="1"/>
    <col min="7393" max="7393" width="19.85546875" style="6" bestFit="1" customWidth="1"/>
    <col min="7394" max="7394" width="7.85546875" style="6" customWidth="1"/>
    <col min="7395" max="7395" width="5.85546875" style="6" customWidth="1"/>
    <col min="7396" max="7396" width="7.140625" style="6" customWidth="1"/>
    <col min="7397" max="7397" width="8" style="6" customWidth="1"/>
    <col min="7398" max="7398" width="9.140625" style="6"/>
    <col min="7399" max="7399" width="6.140625" style="6" customWidth="1"/>
    <col min="7400" max="7402" width="8.140625" style="6" customWidth="1"/>
    <col min="7403" max="7403" width="9.140625" style="6"/>
    <col min="7404" max="7407" width="10.5703125" style="6" bestFit="1" customWidth="1"/>
    <col min="7408" max="7411" width="10.85546875" style="6" customWidth="1"/>
    <col min="7412" max="7643" width="9.140625" style="6"/>
    <col min="7644" max="7645" width="1.140625" style="6" customWidth="1"/>
    <col min="7646" max="7646" width="36.28515625" style="6" customWidth="1"/>
    <col min="7647" max="7647" width="9" style="6" customWidth="1"/>
    <col min="7648" max="7648" width="0" style="6" hidden="1" customWidth="1"/>
    <col min="7649" max="7649" width="19.85546875" style="6" bestFit="1" customWidth="1"/>
    <col min="7650" max="7650" width="7.85546875" style="6" customWidth="1"/>
    <col min="7651" max="7651" width="5.85546875" style="6" customWidth="1"/>
    <col min="7652" max="7652" width="7.140625" style="6" customWidth="1"/>
    <col min="7653" max="7653" width="8" style="6" customWidth="1"/>
    <col min="7654" max="7654" width="9.140625" style="6"/>
    <col min="7655" max="7655" width="6.140625" style="6" customWidth="1"/>
    <col min="7656" max="7658" width="8.140625" style="6" customWidth="1"/>
    <col min="7659" max="7659" width="9.140625" style="6"/>
    <col min="7660" max="7663" width="10.5703125" style="6" bestFit="1" customWidth="1"/>
    <col min="7664" max="7667" width="10.85546875" style="6" customWidth="1"/>
    <col min="7668" max="7899" width="9.140625" style="6"/>
    <col min="7900" max="7901" width="1.140625" style="6" customWidth="1"/>
    <col min="7902" max="7902" width="36.28515625" style="6" customWidth="1"/>
    <col min="7903" max="7903" width="9" style="6" customWidth="1"/>
    <col min="7904" max="7904" width="0" style="6" hidden="1" customWidth="1"/>
    <col min="7905" max="7905" width="19.85546875" style="6" bestFit="1" customWidth="1"/>
    <col min="7906" max="7906" width="7.85546875" style="6" customWidth="1"/>
    <col min="7907" max="7907" width="5.85546875" style="6" customWidth="1"/>
    <col min="7908" max="7908" width="7.140625" style="6" customWidth="1"/>
    <col min="7909" max="7909" width="8" style="6" customWidth="1"/>
    <col min="7910" max="7910" width="9.140625" style="6"/>
    <col min="7911" max="7911" width="6.140625" style="6" customWidth="1"/>
    <col min="7912" max="7914" width="8.140625" style="6" customWidth="1"/>
    <col min="7915" max="7915" width="9.140625" style="6"/>
    <col min="7916" max="7919" width="10.5703125" style="6" bestFit="1" customWidth="1"/>
    <col min="7920" max="7923" width="10.85546875" style="6" customWidth="1"/>
    <col min="7924" max="8155" width="9.140625" style="6"/>
    <col min="8156" max="8157" width="1.140625" style="6" customWidth="1"/>
    <col min="8158" max="8158" width="36.28515625" style="6" customWidth="1"/>
    <col min="8159" max="8159" width="9" style="6" customWidth="1"/>
    <col min="8160" max="8160" width="0" style="6" hidden="1" customWidth="1"/>
    <col min="8161" max="8161" width="19.85546875" style="6" bestFit="1" customWidth="1"/>
    <col min="8162" max="8162" width="7.85546875" style="6" customWidth="1"/>
    <col min="8163" max="8163" width="5.85546875" style="6" customWidth="1"/>
    <col min="8164" max="8164" width="7.140625" style="6" customWidth="1"/>
    <col min="8165" max="8165" width="8" style="6" customWidth="1"/>
    <col min="8166" max="8166" width="9.140625" style="6"/>
    <col min="8167" max="8167" width="6.140625" style="6" customWidth="1"/>
    <col min="8168" max="8170" width="8.140625" style="6" customWidth="1"/>
    <col min="8171" max="8171" width="9.140625" style="6"/>
    <col min="8172" max="8175" width="10.5703125" style="6" bestFit="1" customWidth="1"/>
    <col min="8176" max="8179" width="10.85546875" style="6" customWidth="1"/>
    <col min="8180" max="8411" width="9.140625" style="6"/>
    <col min="8412" max="8413" width="1.140625" style="6" customWidth="1"/>
    <col min="8414" max="8414" width="36.28515625" style="6" customWidth="1"/>
    <col min="8415" max="8415" width="9" style="6" customWidth="1"/>
    <col min="8416" max="8416" width="0" style="6" hidden="1" customWidth="1"/>
    <col min="8417" max="8417" width="19.85546875" style="6" bestFit="1" customWidth="1"/>
    <col min="8418" max="8418" width="7.85546875" style="6" customWidth="1"/>
    <col min="8419" max="8419" width="5.85546875" style="6" customWidth="1"/>
    <col min="8420" max="8420" width="7.140625" style="6" customWidth="1"/>
    <col min="8421" max="8421" width="8" style="6" customWidth="1"/>
    <col min="8422" max="8422" width="9.140625" style="6"/>
    <col min="8423" max="8423" width="6.140625" style="6" customWidth="1"/>
    <col min="8424" max="8426" width="8.140625" style="6" customWidth="1"/>
    <col min="8427" max="8427" width="9.140625" style="6"/>
    <col min="8428" max="8431" width="10.5703125" style="6" bestFit="1" customWidth="1"/>
    <col min="8432" max="8435" width="10.85546875" style="6" customWidth="1"/>
    <col min="8436" max="8667" width="9.140625" style="6"/>
    <col min="8668" max="8669" width="1.140625" style="6" customWidth="1"/>
    <col min="8670" max="8670" width="36.28515625" style="6" customWidth="1"/>
    <col min="8671" max="8671" width="9" style="6" customWidth="1"/>
    <col min="8672" max="8672" width="0" style="6" hidden="1" customWidth="1"/>
    <col min="8673" max="8673" width="19.85546875" style="6" bestFit="1" customWidth="1"/>
    <col min="8674" max="8674" width="7.85546875" style="6" customWidth="1"/>
    <col min="8675" max="8675" width="5.85546875" style="6" customWidth="1"/>
    <col min="8676" max="8676" width="7.140625" style="6" customWidth="1"/>
    <col min="8677" max="8677" width="8" style="6" customWidth="1"/>
    <col min="8678" max="8678" width="9.140625" style="6"/>
    <col min="8679" max="8679" width="6.140625" style="6" customWidth="1"/>
    <col min="8680" max="8682" width="8.140625" style="6" customWidth="1"/>
    <col min="8683" max="8683" width="9.140625" style="6"/>
    <col min="8684" max="8687" width="10.5703125" style="6" bestFit="1" customWidth="1"/>
    <col min="8688" max="8691" width="10.85546875" style="6" customWidth="1"/>
    <col min="8692" max="8923" width="9.140625" style="6"/>
    <col min="8924" max="8925" width="1.140625" style="6" customWidth="1"/>
    <col min="8926" max="8926" width="36.28515625" style="6" customWidth="1"/>
    <col min="8927" max="8927" width="9" style="6" customWidth="1"/>
    <col min="8928" max="8928" width="0" style="6" hidden="1" customWidth="1"/>
    <col min="8929" max="8929" width="19.85546875" style="6" bestFit="1" customWidth="1"/>
    <col min="8930" max="8930" width="7.85546875" style="6" customWidth="1"/>
    <col min="8931" max="8931" width="5.85546875" style="6" customWidth="1"/>
    <col min="8932" max="8932" width="7.140625" style="6" customWidth="1"/>
    <col min="8933" max="8933" width="8" style="6" customWidth="1"/>
    <col min="8934" max="8934" width="9.140625" style="6"/>
    <col min="8935" max="8935" width="6.140625" style="6" customWidth="1"/>
    <col min="8936" max="8938" width="8.140625" style="6" customWidth="1"/>
    <col min="8939" max="8939" width="9.140625" style="6"/>
    <col min="8940" max="8943" width="10.5703125" style="6" bestFit="1" customWidth="1"/>
    <col min="8944" max="8947" width="10.85546875" style="6" customWidth="1"/>
    <col min="8948" max="9179" width="9.140625" style="6"/>
    <col min="9180" max="9181" width="1.140625" style="6" customWidth="1"/>
    <col min="9182" max="9182" width="36.28515625" style="6" customWidth="1"/>
    <col min="9183" max="9183" width="9" style="6" customWidth="1"/>
    <col min="9184" max="9184" width="0" style="6" hidden="1" customWidth="1"/>
    <col min="9185" max="9185" width="19.85546875" style="6" bestFit="1" customWidth="1"/>
    <col min="9186" max="9186" width="7.85546875" style="6" customWidth="1"/>
    <col min="9187" max="9187" width="5.85546875" style="6" customWidth="1"/>
    <col min="9188" max="9188" width="7.140625" style="6" customWidth="1"/>
    <col min="9189" max="9189" width="8" style="6" customWidth="1"/>
    <col min="9190" max="9190" width="9.140625" style="6"/>
    <col min="9191" max="9191" width="6.140625" style="6" customWidth="1"/>
    <col min="9192" max="9194" width="8.140625" style="6" customWidth="1"/>
    <col min="9195" max="9195" width="9.140625" style="6"/>
    <col min="9196" max="9199" width="10.5703125" style="6" bestFit="1" customWidth="1"/>
    <col min="9200" max="9203" width="10.85546875" style="6" customWidth="1"/>
    <col min="9204" max="9435" width="9.140625" style="6"/>
    <col min="9436" max="9437" width="1.140625" style="6" customWidth="1"/>
    <col min="9438" max="9438" width="36.28515625" style="6" customWidth="1"/>
    <col min="9439" max="9439" width="9" style="6" customWidth="1"/>
    <col min="9440" max="9440" width="0" style="6" hidden="1" customWidth="1"/>
    <col min="9441" max="9441" width="19.85546875" style="6" bestFit="1" customWidth="1"/>
    <col min="9442" max="9442" width="7.85546875" style="6" customWidth="1"/>
    <col min="9443" max="9443" width="5.85546875" style="6" customWidth="1"/>
    <col min="9444" max="9444" width="7.140625" style="6" customWidth="1"/>
    <col min="9445" max="9445" width="8" style="6" customWidth="1"/>
    <col min="9446" max="9446" width="9.140625" style="6"/>
    <col min="9447" max="9447" width="6.140625" style="6" customWidth="1"/>
    <col min="9448" max="9450" width="8.140625" style="6" customWidth="1"/>
    <col min="9451" max="9451" width="9.140625" style="6"/>
    <col min="9452" max="9455" width="10.5703125" style="6" bestFit="1" customWidth="1"/>
    <col min="9456" max="9459" width="10.85546875" style="6" customWidth="1"/>
    <col min="9460" max="9691" width="9.140625" style="6"/>
    <col min="9692" max="9693" width="1.140625" style="6" customWidth="1"/>
    <col min="9694" max="9694" width="36.28515625" style="6" customWidth="1"/>
    <col min="9695" max="9695" width="9" style="6" customWidth="1"/>
    <col min="9696" max="9696" width="0" style="6" hidden="1" customWidth="1"/>
    <col min="9697" max="9697" width="19.85546875" style="6" bestFit="1" customWidth="1"/>
    <col min="9698" max="9698" width="7.85546875" style="6" customWidth="1"/>
    <col min="9699" max="9699" width="5.85546875" style="6" customWidth="1"/>
    <col min="9700" max="9700" width="7.140625" style="6" customWidth="1"/>
    <col min="9701" max="9701" width="8" style="6" customWidth="1"/>
    <col min="9702" max="9702" width="9.140625" style="6"/>
    <col min="9703" max="9703" width="6.140625" style="6" customWidth="1"/>
    <col min="9704" max="9706" width="8.140625" style="6" customWidth="1"/>
    <col min="9707" max="9707" width="9.140625" style="6"/>
    <col min="9708" max="9711" width="10.5703125" style="6" bestFit="1" customWidth="1"/>
    <col min="9712" max="9715" width="10.85546875" style="6" customWidth="1"/>
    <col min="9716" max="9947" width="9.140625" style="6"/>
    <col min="9948" max="9949" width="1.140625" style="6" customWidth="1"/>
    <col min="9950" max="9950" width="36.28515625" style="6" customWidth="1"/>
    <col min="9951" max="9951" width="9" style="6" customWidth="1"/>
    <col min="9952" max="9952" width="0" style="6" hidden="1" customWidth="1"/>
    <col min="9953" max="9953" width="19.85546875" style="6" bestFit="1" customWidth="1"/>
    <col min="9954" max="9954" width="7.85546875" style="6" customWidth="1"/>
    <col min="9955" max="9955" width="5.85546875" style="6" customWidth="1"/>
    <col min="9956" max="9956" width="7.140625" style="6" customWidth="1"/>
    <col min="9957" max="9957" width="8" style="6" customWidth="1"/>
    <col min="9958" max="9958" width="9.140625" style="6"/>
    <col min="9959" max="9959" width="6.140625" style="6" customWidth="1"/>
    <col min="9960" max="9962" width="8.140625" style="6" customWidth="1"/>
    <col min="9963" max="9963" width="9.140625" style="6"/>
    <col min="9964" max="9967" width="10.5703125" style="6" bestFit="1" customWidth="1"/>
    <col min="9968" max="9971" width="10.85546875" style="6" customWidth="1"/>
    <col min="9972" max="10203" width="9.140625" style="6"/>
    <col min="10204" max="10205" width="1.140625" style="6" customWidth="1"/>
    <col min="10206" max="10206" width="36.28515625" style="6" customWidth="1"/>
    <col min="10207" max="10207" width="9" style="6" customWidth="1"/>
    <col min="10208" max="10208" width="0" style="6" hidden="1" customWidth="1"/>
    <col min="10209" max="10209" width="19.85546875" style="6" bestFit="1" customWidth="1"/>
    <col min="10210" max="10210" width="7.85546875" style="6" customWidth="1"/>
    <col min="10211" max="10211" width="5.85546875" style="6" customWidth="1"/>
    <col min="10212" max="10212" width="7.140625" style="6" customWidth="1"/>
    <col min="10213" max="10213" width="8" style="6" customWidth="1"/>
    <col min="10214" max="10214" width="9.140625" style="6"/>
    <col min="10215" max="10215" width="6.140625" style="6" customWidth="1"/>
    <col min="10216" max="10218" width="8.140625" style="6" customWidth="1"/>
    <col min="10219" max="10219" width="9.140625" style="6"/>
    <col min="10220" max="10223" width="10.5703125" style="6" bestFit="1" customWidth="1"/>
    <col min="10224" max="10227" width="10.85546875" style="6" customWidth="1"/>
    <col min="10228" max="10459" width="9.140625" style="6"/>
    <col min="10460" max="10461" width="1.140625" style="6" customWidth="1"/>
    <col min="10462" max="10462" width="36.28515625" style="6" customWidth="1"/>
    <col min="10463" max="10463" width="9" style="6" customWidth="1"/>
    <col min="10464" max="10464" width="0" style="6" hidden="1" customWidth="1"/>
    <col min="10465" max="10465" width="19.85546875" style="6" bestFit="1" customWidth="1"/>
    <col min="10466" max="10466" width="7.85546875" style="6" customWidth="1"/>
    <col min="10467" max="10467" width="5.85546875" style="6" customWidth="1"/>
    <col min="10468" max="10468" width="7.140625" style="6" customWidth="1"/>
    <col min="10469" max="10469" width="8" style="6" customWidth="1"/>
    <col min="10470" max="10470" width="9.140625" style="6"/>
    <col min="10471" max="10471" width="6.140625" style="6" customWidth="1"/>
    <col min="10472" max="10474" width="8.140625" style="6" customWidth="1"/>
    <col min="10475" max="10475" width="9.140625" style="6"/>
    <col min="10476" max="10479" width="10.5703125" style="6" bestFit="1" customWidth="1"/>
    <col min="10480" max="10483" width="10.85546875" style="6" customWidth="1"/>
    <col min="10484" max="10715" width="9.140625" style="6"/>
    <col min="10716" max="10717" width="1.140625" style="6" customWidth="1"/>
    <col min="10718" max="10718" width="36.28515625" style="6" customWidth="1"/>
    <col min="10719" max="10719" width="9" style="6" customWidth="1"/>
    <col min="10720" max="10720" width="0" style="6" hidden="1" customWidth="1"/>
    <col min="10721" max="10721" width="19.85546875" style="6" bestFit="1" customWidth="1"/>
    <col min="10722" max="10722" width="7.85546875" style="6" customWidth="1"/>
    <col min="10723" max="10723" width="5.85546875" style="6" customWidth="1"/>
    <col min="10724" max="10724" width="7.140625" style="6" customWidth="1"/>
    <col min="10725" max="10725" width="8" style="6" customWidth="1"/>
    <col min="10726" max="10726" width="9.140625" style="6"/>
    <col min="10727" max="10727" width="6.140625" style="6" customWidth="1"/>
    <col min="10728" max="10730" width="8.140625" style="6" customWidth="1"/>
    <col min="10731" max="10731" width="9.140625" style="6"/>
    <col min="10732" max="10735" width="10.5703125" style="6" bestFit="1" customWidth="1"/>
    <col min="10736" max="10739" width="10.85546875" style="6" customWidth="1"/>
    <col min="10740" max="10971" width="9.140625" style="6"/>
    <col min="10972" max="10973" width="1.140625" style="6" customWidth="1"/>
    <col min="10974" max="10974" width="36.28515625" style="6" customWidth="1"/>
    <col min="10975" max="10975" width="9" style="6" customWidth="1"/>
    <col min="10976" max="10976" width="0" style="6" hidden="1" customWidth="1"/>
    <col min="10977" max="10977" width="19.85546875" style="6" bestFit="1" customWidth="1"/>
    <col min="10978" max="10978" width="7.85546875" style="6" customWidth="1"/>
    <col min="10979" max="10979" width="5.85546875" style="6" customWidth="1"/>
    <col min="10980" max="10980" width="7.140625" style="6" customWidth="1"/>
    <col min="10981" max="10981" width="8" style="6" customWidth="1"/>
    <col min="10982" max="10982" width="9.140625" style="6"/>
    <col min="10983" max="10983" width="6.140625" style="6" customWidth="1"/>
    <col min="10984" max="10986" width="8.140625" style="6" customWidth="1"/>
    <col min="10987" max="10987" width="9.140625" style="6"/>
    <col min="10988" max="10991" width="10.5703125" style="6" bestFit="1" customWidth="1"/>
    <col min="10992" max="10995" width="10.85546875" style="6" customWidth="1"/>
    <col min="10996" max="11227" width="9.140625" style="6"/>
    <col min="11228" max="11229" width="1.140625" style="6" customWidth="1"/>
    <col min="11230" max="11230" width="36.28515625" style="6" customWidth="1"/>
    <col min="11231" max="11231" width="9" style="6" customWidth="1"/>
    <col min="11232" max="11232" width="0" style="6" hidden="1" customWidth="1"/>
    <col min="11233" max="11233" width="19.85546875" style="6" bestFit="1" customWidth="1"/>
    <col min="11234" max="11234" width="7.85546875" style="6" customWidth="1"/>
    <col min="11235" max="11235" width="5.85546875" style="6" customWidth="1"/>
    <col min="11236" max="11236" width="7.140625" style="6" customWidth="1"/>
    <col min="11237" max="11237" width="8" style="6" customWidth="1"/>
    <col min="11238" max="11238" width="9.140625" style="6"/>
    <col min="11239" max="11239" width="6.140625" style="6" customWidth="1"/>
    <col min="11240" max="11242" width="8.140625" style="6" customWidth="1"/>
    <col min="11243" max="11243" width="9.140625" style="6"/>
    <col min="11244" max="11247" width="10.5703125" style="6" bestFit="1" customWidth="1"/>
    <col min="11248" max="11251" width="10.85546875" style="6" customWidth="1"/>
    <col min="11252" max="11483" width="9.140625" style="6"/>
    <col min="11484" max="11485" width="1.140625" style="6" customWidth="1"/>
    <col min="11486" max="11486" width="36.28515625" style="6" customWidth="1"/>
    <col min="11487" max="11487" width="9" style="6" customWidth="1"/>
    <col min="11488" max="11488" width="0" style="6" hidden="1" customWidth="1"/>
    <col min="11489" max="11489" width="19.85546875" style="6" bestFit="1" customWidth="1"/>
    <col min="11490" max="11490" width="7.85546875" style="6" customWidth="1"/>
    <col min="11491" max="11491" width="5.85546875" style="6" customWidth="1"/>
    <col min="11492" max="11492" width="7.140625" style="6" customWidth="1"/>
    <col min="11493" max="11493" width="8" style="6" customWidth="1"/>
    <col min="11494" max="11494" width="9.140625" style="6"/>
    <col min="11495" max="11495" width="6.140625" style="6" customWidth="1"/>
    <col min="11496" max="11498" width="8.140625" style="6" customWidth="1"/>
    <col min="11499" max="11499" width="9.140625" style="6"/>
    <col min="11500" max="11503" width="10.5703125" style="6" bestFit="1" customWidth="1"/>
    <col min="11504" max="11507" width="10.85546875" style="6" customWidth="1"/>
    <col min="11508" max="11739" width="9.140625" style="6"/>
    <col min="11740" max="11741" width="1.140625" style="6" customWidth="1"/>
    <col min="11742" max="11742" width="36.28515625" style="6" customWidth="1"/>
    <col min="11743" max="11743" width="9" style="6" customWidth="1"/>
    <col min="11744" max="11744" width="0" style="6" hidden="1" customWidth="1"/>
    <col min="11745" max="11745" width="19.85546875" style="6" bestFit="1" customWidth="1"/>
    <col min="11746" max="11746" width="7.85546875" style="6" customWidth="1"/>
    <col min="11747" max="11747" width="5.85546875" style="6" customWidth="1"/>
    <col min="11748" max="11748" width="7.140625" style="6" customWidth="1"/>
    <col min="11749" max="11749" width="8" style="6" customWidth="1"/>
    <col min="11750" max="11750" width="9.140625" style="6"/>
    <col min="11751" max="11751" width="6.140625" style="6" customWidth="1"/>
    <col min="11752" max="11754" width="8.140625" style="6" customWidth="1"/>
    <col min="11755" max="11755" width="9.140625" style="6"/>
    <col min="11756" max="11759" width="10.5703125" style="6" bestFit="1" customWidth="1"/>
    <col min="11760" max="11763" width="10.85546875" style="6" customWidth="1"/>
    <col min="11764" max="11995" width="9.140625" style="6"/>
    <col min="11996" max="11997" width="1.140625" style="6" customWidth="1"/>
    <col min="11998" max="11998" width="36.28515625" style="6" customWidth="1"/>
    <col min="11999" max="11999" width="9" style="6" customWidth="1"/>
    <col min="12000" max="12000" width="0" style="6" hidden="1" customWidth="1"/>
    <col min="12001" max="12001" width="19.85546875" style="6" bestFit="1" customWidth="1"/>
    <col min="12002" max="12002" width="7.85546875" style="6" customWidth="1"/>
    <col min="12003" max="12003" width="5.85546875" style="6" customWidth="1"/>
    <col min="12004" max="12004" width="7.140625" style="6" customWidth="1"/>
    <col min="12005" max="12005" width="8" style="6" customWidth="1"/>
    <col min="12006" max="12006" width="9.140625" style="6"/>
    <col min="12007" max="12007" width="6.140625" style="6" customWidth="1"/>
    <col min="12008" max="12010" width="8.140625" style="6" customWidth="1"/>
    <col min="12011" max="12011" width="9.140625" style="6"/>
    <col min="12012" max="12015" width="10.5703125" style="6" bestFit="1" customWidth="1"/>
    <col min="12016" max="12019" width="10.85546875" style="6" customWidth="1"/>
    <col min="12020" max="12251" width="9.140625" style="6"/>
    <col min="12252" max="12253" width="1.140625" style="6" customWidth="1"/>
    <col min="12254" max="12254" width="36.28515625" style="6" customWidth="1"/>
    <col min="12255" max="12255" width="9" style="6" customWidth="1"/>
    <col min="12256" max="12256" width="0" style="6" hidden="1" customWidth="1"/>
    <col min="12257" max="12257" width="19.85546875" style="6" bestFit="1" customWidth="1"/>
    <col min="12258" max="12258" width="7.85546875" style="6" customWidth="1"/>
    <col min="12259" max="12259" width="5.85546875" style="6" customWidth="1"/>
    <col min="12260" max="12260" width="7.140625" style="6" customWidth="1"/>
    <col min="12261" max="12261" width="8" style="6" customWidth="1"/>
    <col min="12262" max="12262" width="9.140625" style="6"/>
    <col min="12263" max="12263" width="6.140625" style="6" customWidth="1"/>
    <col min="12264" max="12266" width="8.140625" style="6" customWidth="1"/>
    <col min="12267" max="12267" width="9.140625" style="6"/>
    <col min="12268" max="12271" width="10.5703125" style="6" bestFit="1" customWidth="1"/>
    <col min="12272" max="12275" width="10.85546875" style="6" customWidth="1"/>
    <col min="12276" max="12507" width="9.140625" style="6"/>
    <col min="12508" max="12509" width="1.140625" style="6" customWidth="1"/>
    <col min="12510" max="12510" width="36.28515625" style="6" customWidth="1"/>
    <col min="12511" max="12511" width="9" style="6" customWidth="1"/>
    <col min="12512" max="12512" width="0" style="6" hidden="1" customWidth="1"/>
    <col min="12513" max="12513" width="19.85546875" style="6" bestFit="1" customWidth="1"/>
    <col min="12514" max="12514" width="7.85546875" style="6" customWidth="1"/>
    <col min="12515" max="12515" width="5.85546875" style="6" customWidth="1"/>
    <col min="12516" max="12516" width="7.140625" style="6" customWidth="1"/>
    <col min="12517" max="12517" width="8" style="6" customWidth="1"/>
    <col min="12518" max="12518" width="9.140625" style="6"/>
    <col min="12519" max="12519" width="6.140625" style="6" customWidth="1"/>
    <col min="12520" max="12522" width="8.140625" style="6" customWidth="1"/>
    <col min="12523" max="12523" width="9.140625" style="6"/>
    <col min="12524" max="12527" width="10.5703125" style="6" bestFit="1" customWidth="1"/>
    <col min="12528" max="12531" width="10.85546875" style="6" customWidth="1"/>
    <col min="12532" max="12763" width="9.140625" style="6"/>
    <col min="12764" max="12765" width="1.140625" style="6" customWidth="1"/>
    <col min="12766" max="12766" width="36.28515625" style="6" customWidth="1"/>
    <col min="12767" max="12767" width="9" style="6" customWidth="1"/>
    <col min="12768" max="12768" width="0" style="6" hidden="1" customWidth="1"/>
    <col min="12769" max="12769" width="19.85546875" style="6" bestFit="1" customWidth="1"/>
    <col min="12770" max="12770" width="7.85546875" style="6" customWidth="1"/>
    <col min="12771" max="12771" width="5.85546875" style="6" customWidth="1"/>
    <col min="12772" max="12772" width="7.140625" style="6" customWidth="1"/>
    <col min="12773" max="12773" width="8" style="6" customWidth="1"/>
    <col min="12774" max="12774" width="9.140625" style="6"/>
    <col min="12775" max="12775" width="6.140625" style="6" customWidth="1"/>
    <col min="12776" max="12778" width="8.140625" style="6" customWidth="1"/>
    <col min="12779" max="12779" width="9.140625" style="6"/>
    <col min="12780" max="12783" width="10.5703125" style="6" bestFit="1" customWidth="1"/>
    <col min="12784" max="12787" width="10.85546875" style="6" customWidth="1"/>
    <col min="12788" max="13019" width="9.140625" style="6"/>
    <col min="13020" max="13021" width="1.140625" style="6" customWidth="1"/>
    <col min="13022" max="13022" width="36.28515625" style="6" customWidth="1"/>
    <col min="13023" max="13023" width="9" style="6" customWidth="1"/>
    <col min="13024" max="13024" width="0" style="6" hidden="1" customWidth="1"/>
    <col min="13025" max="13025" width="19.85546875" style="6" bestFit="1" customWidth="1"/>
    <col min="13026" max="13026" width="7.85546875" style="6" customWidth="1"/>
    <col min="13027" max="13027" width="5.85546875" style="6" customWidth="1"/>
    <col min="13028" max="13028" width="7.140625" style="6" customWidth="1"/>
    <col min="13029" max="13029" width="8" style="6" customWidth="1"/>
    <col min="13030" max="13030" width="9.140625" style="6"/>
    <col min="13031" max="13031" width="6.140625" style="6" customWidth="1"/>
    <col min="13032" max="13034" width="8.140625" style="6" customWidth="1"/>
    <col min="13035" max="13035" width="9.140625" style="6"/>
    <col min="13036" max="13039" width="10.5703125" style="6" bestFit="1" customWidth="1"/>
    <col min="13040" max="13043" width="10.85546875" style="6" customWidth="1"/>
    <col min="13044" max="13275" width="9.140625" style="6"/>
    <col min="13276" max="13277" width="1.140625" style="6" customWidth="1"/>
    <col min="13278" max="13278" width="36.28515625" style="6" customWidth="1"/>
    <col min="13279" max="13279" width="9" style="6" customWidth="1"/>
    <col min="13280" max="13280" width="0" style="6" hidden="1" customWidth="1"/>
    <col min="13281" max="13281" width="19.85546875" style="6" bestFit="1" customWidth="1"/>
    <col min="13282" max="13282" width="7.85546875" style="6" customWidth="1"/>
    <col min="13283" max="13283" width="5.85546875" style="6" customWidth="1"/>
    <col min="13284" max="13284" width="7.140625" style="6" customWidth="1"/>
    <col min="13285" max="13285" width="8" style="6" customWidth="1"/>
    <col min="13286" max="13286" width="9.140625" style="6"/>
    <col min="13287" max="13287" width="6.140625" style="6" customWidth="1"/>
    <col min="13288" max="13290" width="8.140625" style="6" customWidth="1"/>
    <col min="13291" max="13291" width="9.140625" style="6"/>
    <col min="13292" max="13295" width="10.5703125" style="6" bestFit="1" customWidth="1"/>
    <col min="13296" max="13299" width="10.85546875" style="6" customWidth="1"/>
    <col min="13300" max="13531" width="9.140625" style="6"/>
    <col min="13532" max="13533" width="1.140625" style="6" customWidth="1"/>
    <col min="13534" max="13534" width="36.28515625" style="6" customWidth="1"/>
    <col min="13535" max="13535" width="9" style="6" customWidth="1"/>
    <col min="13536" max="13536" width="0" style="6" hidden="1" customWidth="1"/>
    <col min="13537" max="13537" width="19.85546875" style="6" bestFit="1" customWidth="1"/>
    <col min="13538" max="13538" width="7.85546875" style="6" customWidth="1"/>
    <col min="13539" max="13539" width="5.85546875" style="6" customWidth="1"/>
    <col min="13540" max="13540" width="7.140625" style="6" customWidth="1"/>
    <col min="13541" max="13541" width="8" style="6" customWidth="1"/>
    <col min="13542" max="13542" width="9.140625" style="6"/>
    <col min="13543" max="13543" width="6.140625" style="6" customWidth="1"/>
    <col min="13544" max="13546" width="8.140625" style="6" customWidth="1"/>
    <col min="13547" max="13547" width="9.140625" style="6"/>
    <col min="13548" max="13551" width="10.5703125" style="6" bestFit="1" customWidth="1"/>
    <col min="13552" max="13555" width="10.85546875" style="6" customWidth="1"/>
    <col min="13556" max="13787" width="9.140625" style="6"/>
    <col min="13788" max="13789" width="1.140625" style="6" customWidth="1"/>
    <col min="13790" max="13790" width="36.28515625" style="6" customWidth="1"/>
    <col min="13791" max="13791" width="9" style="6" customWidth="1"/>
    <col min="13792" max="13792" width="0" style="6" hidden="1" customWidth="1"/>
    <col min="13793" max="13793" width="19.85546875" style="6" bestFit="1" customWidth="1"/>
    <col min="13794" max="13794" width="7.85546875" style="6" customWidth="1"/>
    <col min="13795" max="13795" width="5.85546875" style="6" customWidth="1"/>
    <col min="13796" max="13796" width="7.140625" style="6" customWidth="1"/>
    <col min="13797" max="13797" width="8" style="6" customWidth="1"/>
    <col min="13798" max="13798" width="9.140625" style="6"/>
    <col min="13799" max="13799" width="6.140625" style="6" customWidth="1"/>
    <col min="13800" max="13802" width="8.140625" style="6" customWidth="1"/>
    <col min="13803" max="13803" width="9.140625" style="6"/>
    <col min="13804" max="13807" width="10.5703125" style="6" bestFit="1" customWidth="1"/>
    <col min="13808" max="13811" width="10.85546875" style="6" customWidth="1"/>
    <col min="13812" max="14043" width="9.140625" style="6"/>
    <col min="14044" max="14045" width="1.140625" style="6" customWidth="1"/>
    <col min="14046" max="14046" width="36.28515625" style="6" customWidth="1"/>
    <col min="14047" max="14047" width="9" style="6" customWidth="1"/>
    <col min="14048" max="14048" width="0" style="6" hidden="1" customWidth="1"/>
    <col min="14049" max="14049" width="19.85546875" style="6" bestFit="1" customWidth="1"/>
    <col min="14050" max="14050" width="7.85546875" style="6" customWidth="1"/>
    <col min="14051" max="14051" width="5.85546875" style="6" customWidth="1"/>
    <col min="14052" max="14052" width="7.140625" style="6" customWidth="1"/>
    <col min="14053" max="14053" width="8" style="6" customWidth="1"/>
    <col min="14054" max="14054" width="9.140625" style="6"/>
    <col min="14055" max="14055" width="6.140625" style="6" customWidth="1"/>
    <col min="14056" max="14058" width="8.140625" style="6" customWidth="1"/>
    <col min="14059" max="14059" width="9.140625" style="6"/>
    <col min="14060" max="14063" width="10.5703125" style="6" bestFit="1" customWidth="1"/>
    <col min="14064" max="14067" width="10.85546875" style="6" customWidth="1"/>
    <col min="14068" max="14299" width="9.140625" style="6"/>
    <col min="14300" max="14301" width="1.140625" style="6" customWidth="1"/>
    <col min="14302" max="14302" width="36.28515625" style="6" customWidth="1"/>
    <col min="14303" max="14303" width="9" style="6" customWidth="1"/>
    <col min="14304" max="14304" width="0" style="6" hidden="1" customWidth="1"/>
    <col min="14305" max="14305" width="19.85546875" style="6" bestFit="1" customWidth="1"/>
    <col min="14306" max="14306" width="7.85546875" style="6" customWidth="1"/>
    <col min="14307" max="14307" width="5.85546875" style="6" customWidth="1"/>
    <col min="14308" max="14308" width="7.140625" style="6" customWidth="1"/>
    <col min="14309" max="14309" width="8" style="6" customWidth="1"/>
    <col min="14310" max="14310" width="9.140625" style="6"/>
    <col min="14311" max="14311" width="6.140625" style="6" customWidth="1"/>
    <col min="14312" max="14314" width="8.140625" style="6" customWidth="1"/>
    <col min="14315" max="14315" width="9.140625" style="6"/>
    <col min="14316" max="14319" width="10.5703125" style="6" bestFit="1" customWidth="1"/>
    <col min="14320" max="14323" width="10.85546875" style="6" customWidth="1"/>
    <col min="14324" max="14555" width="9.140625" style="6"/>
    <col min="14556" max="14557" width="1.140625" style="6" customWidth="1"/>
    <col min="14558" max="14558" width="36.28515625" style="6" customWidth="1"/>
    <col min="14559" max="14559" width="9" style="6" customWidth="1"/>
    <col min="14560" max="14560" width="0" style="6" hidden="1" customWidth="1"/>
    <col min="14561" max="14561" width="19.85546875" style="6" bestFit="1" customWidth="1"/>
    <col min="14562" max="14562" width="7.85546875" style="6" customWidth="1"/>
    <col min="14563" max="14563" width="5.85546875" style="6" customWidth="1"/>
    <col min="14564" max="14564" width="7.140625" style="6" customWidth="1"/>
    <col min="14565" max="14565" width="8" style="6" customWidth="1"/>
    <col min="14566" max="14566" width="9.140625" style="6"/>
    <col min="14567" max="14567" width="6.140625" style="6" customWidth="1"/>
    <col min="14568" max="14570" width="8.140625" style="6" customWidth="1"/>
    <col min="14571" max="14571" width="9.140625" style="6"/>
    <col min="14572" max="14575" width="10.5703125" style="6" bestFit="1" customWidth="1"/>
    <col min="14576" max="14579" width="10.85546875" style="6" customWidth="1"/>
    <col min="14580" max="14811" width="9.140625" style="6"/>
    <col min="14812" max="14813" width="1.140625" style="6" customWidth="1"/>
    <col min="14814" max="14814" width="36.28515625" style="6" customWidth="1"/>
    <col min="14815" max="14815" width="9" style="6" customWidth="1"/>
    <col min="14816" max="14816" width="0" style="6" hidden="1" customWidth="1"/>
    <col min="14817" max="14817" width="19.85546875" style="6" bestFit="1" customWidth="1"/>
    <col min="14818" max="14818" width="7.85546875" style="6" customWidth="1"/>
    <col min="14819" max="14819" width="5.85546875" style="6" customWidth="1"/>
    <col min="14820" max="14820" width="7.140625" style="6" customWidth="1"/>
    <col min="14821" max="14821" width="8" style="6" customWidth="1"/>
    <col min="14822" max="14822" width="9.140625" style="6"/>
    <col min="14823" max="14823" width="6.140625" style="6" customWidth="1"/>
    <col min="14824" max="14826" width="8.140625" style="6" customWidth="1"/>
    <col min="14827" max="14827" width="9.140625" style="6"/>
    <col min="14828" max="14831" width="10.5703125" style="6" bestFit="1" customWidth="1"/>
    <col min="14832" max="14835" width="10.85546875" style="6" customWidth="1"/>
    <col min="14836" max="15067" width="9.140625" style="6"/>
    <col min="15068" max="15069" width="1.140625" style="6" customWidth="1"/>
    <col min="15070" max="15070" width="36.28515625" style="6" customWidth="1"/>
    <col min="15071" max="15071" width="9" style="6" customWidth="1"/>
    <col min="15072" max="15072" width="0" style="6" hidden="1" customWidth="1"/>
    <col min="15073" max="15073" width="19.85546875" style="6" bestFit="1" customWidth="1"/>
    <col min="15074" max="15074" width="7.85546875" style="6" customWidth="1"/>
    <col min="15075" max="15075" width="5.85546875" style="6" customWidth="1"/>
    <col min="15076" max="15076" width="7.140625" style="6" customWidth="1"/>
    <col min="15077" max="15077" width="8" style="6" customWidth="1"/>
    <col min="15078" max="15078" width="9.140625" style="6"/>
    <col min="15079" max="15079" width="6.140625" style="6" customWidth="1"/>
    <col min="15080" max="15082" width="8.140625" style="6" customWidth="1"/>
    <col min="15083" max="15083" width="9.140625" style="6"/>
    <col min="15084" max="15087" width="10.5703125" style="6" bestFit="1" customWidth="1"/>
    <col min="15088" max="15091" width="10.85546875" style="6" customWidth="1"/>
    <col min="15092" max="15323" width="9.140625" style="6"/>
    <col min="15324" max="15325" width="1.140625" style="6" customWidth="1"/>
    <col min="15326" max="15326" width="36.28515625" style="6" customWidth="1"/>
    <col min="15327" max="15327" width="9" style="6" customWidth="1"/>
    <col min="15328" max="15328" width="0" style="6" hidden="1" customWidth="1"/>
    <col min="15329" max="15329" width="19.85546875" style="6" bestFit="1" customWidth="1"/>
    <col min="15330" max="15330" width="7.85546875" style="6" customWidth="1"/>
    <col min="15331" max="15331" width="5.85546875" style="6" customWidth="1"/>
    <col min="15332" max="15332" width="7.140625" style="6" customWidth="1"/>
    <col min="15333" max="15333" width="8" style="6" customWidth="1"/>
    <col min="15334" max="15334" width="9.140625" style="6"/>
    <col min="15335" max="15335" width="6.140625" style="6" customWidth="1"/>
    <col min="15336" max="15338" width="8.140625" style="6" customWidth="1"/>
    <col min="15339" max="15339" width="9.140625" style="6"/>
    <col min="15340" max="15343" width="10.5703125" style="6" bestFit="1" customWidth="1"/>
    <col min="15344" max="15347" width="10.85546875" style="6" customWidth="1"/>
    <col min="15348" max="15579" width="9.140625" style="6"/>
    <col min="15580" max="15581" width="1.140625" style="6" customWidth="1"/>
    <col min="15582" max="15582" width="36.28515625" style="6" customWidth="1"/>
    <col min="15583" max="15583" width="9" style="6" customWidth="1"/>
    <col min="15584" max="15584" width="0" style="6" hidden="1" customWidth="1"/>
    <col min="15585" max="15585" width="19.85546875" style="6" bestFit="1" customWidth="1"/>
    <col min="15586" max="15586" width="7.85546875" style="6" customWidth="1"/>
    <col min="15587" max="15587" width="5.85546875" style="6" customWidth="1"/>
    <col min="15588" max="15588" width="7.140625" style="6" customWidth="1"/>
    <col min="15589" max="15589" width="8" style="6" customWidth="1"/>
    <col min="15590" max="15590" width="9.140625" style="6"/>
    <col min="15591" max="15591" width="6.140625" style="6" customWidth="1"/>
    <col min="15592" max="15594" width="8.140625" style="6" customWidth="1"/>
    <col min="15595" max="15595" width="9.140625" style="6"/>
    <col min="15596" max="15599" width="10.5703125" style="6" bestFit="1" customWidth="1"/>
    <col min="15600" max="15603" width="10.85546875" style="6" customWidth="1"/>
    <col min="15604" max="15835" width="9.140625" style="6"/>
    <col min="15836" max="15837" width="1.140625" style="6" customWidth="1"/>
    <col min="15838" max="15838" width="36.28515625" style="6" customWidth="1"/>
    <col min="15839" max="15839" width="9" style="6" customWidth="1"/>
    <col min="15840" max="15840" width="0" style="6" hidden="1" customWidth="1"/>
    <col min="15841" max="15841" width="19.85546875" style="6" bestFit="1" customWidth="1"/>
    <col min="15842" max="15842" width="7.85546875" style="6" customWidth="1"/>
    <col min="15843" max="15843" width="5.85546875" style="6" customWidth="1"/>
    <col min="15844" max="15844" width="7.140625" style="6" customWidth="1"/>
    <col min="15845" max="15845" width="8" style="6" customWidth="1"/>
    <col min="15846" max="15846" width="9.140625" style="6"/>
    <col min="15847" max="15847" width="6.140625" style="6" customWidth="1"/>
    <col min="15848" max="15850" width="8.140625" style="6" customWidth="1"/>
    <col min="15851" max="15851" width="9.140625" style="6"/>
    <col min="15852" max="15855" width="10.5703125" style="6" bestFit="1" customWidth="1"/>
    <col min="15856" max="15859" width="10.85546875" style="6" customWidth="1"/>
    <col min="15860" max="16091" width="9.140625" style="6"/>
    <col min="16092" max="16093" width="1.140625" style="6" customWidth="1"/>
    <col min="16094" max="16094" width="36.28515625" style="6" customWidth="1"/>
    <col min="16095" max="16095" width="9" style="6" customWidth="1"/>
    <col min="16096" max="16096" width="0" style="6" hidden="1" customWidth="1"/>
    <col min="16097" max="16097" width="19.85546875" style="6" bestFit="1" customWidth="1"/>
    <col min="16098" max="16098" width="7.85546875" style="6" customWidth="1"/>
    <col min="16099" max="16099" width="5.85546875" style="6" customWidth="1"/>
    <col min="16100" max="16100" width="7.140625" style="6" customWidth="1"/>
    <col min="16101" max="16101" width="8" style="6" customWidth="1"/>
    <col min="16102" max="16102" width="9.140625" style="6"/>
    <col min="16103" max="16103" width="6.140625" style="6" customWidth="1"/>
    <col min="16104" max="16106" width="8.140625" style="6" customWidth="1"/>
    <col min="16107" max="16107" width="9.140625" style="6"/>
    <col min="16108" max="16111" width="10.5703125" style="6" bestFit="1" customWidth="1"/>
    <col min="16112" max="16115" width="10.85546875" style="6" customWidth="1"/>
    <col min="16116" max="16384" width="9.140625" style="6"/>
  </cols>
  <sheetData>
    <row r="1" spans="1:8" ht="13.5" thickBot="1">
      <c r="A1" s="1"/>
      <c r="B1" s="1"/>
      <c r="C1" s="1"/>
      <c r="D1" s="1"/>
      <c r="E1" s="2"/>
      <c r="F1" s="1"/>
      <c r="G1" s="3"/>
      <c r="H1" s="3"/>
    </row>
    <row r="2" spans="1:8" ht="13.5" hidden="1" thickBot="1">
      <c r="A2" s="1"/>
      <c r="B2" s="404" t="s">
        <v>42</v>
      </c>
      <c r="C2" s="404"/>
      <c r="D2" s="404"/>
      <c r="E2" s="404"/>
      <c r="F2" s="404"/>
      <c r="G2" s="404"/>
      <c r="H2" s="377"/>
    </row>
    <row r="3" spans="1:8" s="13" customFormat="1" ht="69.75" customHeight="1" thickBot="1">
      <c r="A3" s="7"/>
      <c r="B3" s="399" t="s">
        <v>43</v>
      </c>
      <c r="C3" s="400"/>
      <c r="D3" s="400"/>
      <c r="E3" s="8" t="s">
        <v>44</v>
      </c>
      <c r="F3" s="190" t="s">
        <v>45</v>
      </c>
      <c r="G3" s="318" t="s">
        <v>46</v>
      </c>
      <c r="H3" s="264"/>
    </row>
    <row r="4" spans="1:8" s="13" customFormat="1" ht="15" hidden="1" customHeight="1">
      <c r="A4" s="7"/>
      <c r="B4" s="265"/>
      <c r="C4" s="266"/>
      <c r="D4" s="266"/>
      <c r="E4" s="267"/>
      <c r="F4" s="315"/>
      <c r="G4" s="319"/>
      <c r="H4" s="264"/>
    </row>
    <row r="5" spans="1:8" s="13" customFormat="1" ht="11.25" hidden="1" customHeight="1">
      <c r="A5" s="7"/>
      <c r="B5" s="284" t="s">
        <v>249</v>
      </c>
      <c r="C5" s="316"/>
      <c r="D5" s="316"/>
      <c r="E5" s="316"/>
      <c r="F5" s="317"/>
      <c r="G5" s="320"/>
      <c r="H5" s="272"/>
    </row>
    <row r="6" spans="1:8">
      <c r="A6" s="1"/>
      <c r="B6" s="321" t="s">
        <v>47</v>
      </c>
      <c r="C6" s="322"/>
      <c r="D6" s="322"/>
      <c r="E6" s="323"/>
      <c r="F6" s="324"/>
      <c r="G6" s="366"/>
      <c r="H6" s="3"/>
    </row>
    <row r="7" spans="1:8" ht="13.5" thickBot="1">
      <c r="A7" s="1"/>
      <c r="B7" s="325"/>
      <c r="C7" s="326"/>
      <c r="D7" s="327" t="s">
        <v>250</v>
      </c>
      <c r="E7" s="328" t="s">
        <v>49</v>
      </c>
      <c r="F7" s="329" t="s">
        <v>50</v>
      </c>
      <c r="G7" s="367" t="s">
        <v>51</v>
      </c>
      <c r="H7" s="4"/>
    </row>
    <row r="8" spans="1:8" ht="13.5" thickBot="1">
      <c r="A8" s="1"/>
      <c r="B8" s="330" t="s">
        <v>52</v>
      </c>
      <c r="C8" s="331"/>
      <c r="D8" s="332"/>
      <c r="E8" s="333"/>
      <c r="F8" s="334"/>
      <c r="G8" s="368"/>
      <c r="H8" s="4"/>
    </row>
    <row r="9" spans="1:8">
      <c r="A9" s="1"/>
      <c r="B9" s="335"/>
      <c r="C9" s="336"/>
      <c r="D9" s="337" t="s">
        <v>54</v>
      </c>
      <c r="E9" s="323" t="s">
        <v>55</v>
      </c>
      <c r="F9" s="338" t="s">
        <v>56</v>
      </c>
      <c r="G9" s="366" t="s">
        <v>57</v>
      </c>
      <c r="H9" s="4"/>
    </row>
    <row r="10" spans="1:8">
      <c r="A10" s="1"/>
      <c r="B10" s="339"/>
      <c r="C10" s="340"/>
      <c r="D10" s="341" t="s">
        <v>251</v>
      </c>
      <c r="E10" s="342" t="s">
        <v>252</v>
      </c>
      <c r="F10" s="343" t="s">
        <v>253</v>
      </c>
      <c r="G10" s="369" t="s">
        <v>57</v>
      </c>
      <c r="H10" s="4"/>
    </row>
    <row r="11" spans="1:8">
      <c r="A11" s="1"/>
      <c r="B11" s="339"/>
      <c r="C11" s="340"/>
      <c r="D11" s="341" t="s">
        <v>254</v>
      </c>
      <c r="E11" s="342" t="s">
        <v>255</v>
      </c>
      <c r="F11" s="343" t="s">
        <v>256</v>
      </c>
      <c r="G11" s="369" t="s">
        <v>57</v>
      </c>
      <c r="H11" s="4"/>
    </row>
    <row r="12" spans="1:8">
      <c r="A12" s="1"/>
      <c r="B12" s="339"/>
      <c r="C12" s="340"/>
      <c r="D12" s="341" t="s">
        <v>58</v>
      </c>
      <c r="E12" s="342" t="s">
        <v>59</v>
      </c>
      <c r="F12" s="343" t="s">
        <v>60</v>
      </c>
      <c r="G12" s="369" t="s">
        <v>57</v>
      </c>
      <c r="H12" s="4"/>
    </row>
    <row r="13" spans="1:8" ht="13.5" thickBot="1">
      <c r="A13" s="1"/>
      <c r="B13" s="325"/>
      <c r="C13" s="326"/>
      <c r="D13" s="327" t="s">
        <v>257</v>
      </c>
      <c r="E13" s="328" t="s">
        <v>258</v>
      </c>
      <c r="F13" s="329" t="s">
        <v>259</v>
      </c>
      <c r="G13" s="367" t="s">
        <v>57</v>
      </c>
      <c r="H13" s="4"/>
    </row>
    <row r="14" spans="1:8">
      <c r="A14" s="1"/>
      <c r="B14" s="344" t="s">
        <v>61</v>
      </c>
      <c r="C14" s="336"/>
      <c r="D14" s="337"/>
      <c r="E14" s="323"/>
      <c r="F14" s="338"/>
      <c r="G14" s="366"/>
      <c r="H14" s="4"/>
    </row>
    <row r="15" spans="1:8">
      <c r="A15" s="1"/>
      <c r="B15" s="335"/>
      <c r="C15" s="336"/>
      <c r="D15" s="337" t="s">
        <v>62</v>
      </c>
      <c r="E15" s="323" t="s">
        <v>63</v>
      </c>
      <c r="F15" s="338" t="s">
        <v>64</v>
      </c>
      <c r="G15" s="366" t="s">
        <v>65</v>
      </c>
      <c r="H15" s="4"/>
    </row>
    <row r="16" spans="1:8">
      <c r="A16" s="1"/>
      <c r="B16" s="339"/>
      <c r="C16" s="340"/>
      <c r="D16" s="341" t="s">
        <v>66</v>
      </c>
      <c r="E16" s="342" t="s">
        <v>67</v>
      </c>
      <c r="F16" s="343" t="s">
        <v>68</v>
      </c>
      <c r="G16" s="369" t="s">
        <v>65</v>
      </c>
      <c r="H16" s="4"/>
    </row>
    <row r="17" spans="1:8">
      <c r="A17" s="1"/>
      <c r="B17" s="339"/>
      <c r="C17" s="340"/>
      <c r="D17" s="341" t="s">
        <v>69</v>
      </c>
      <c r="E17" s="342" t="s">
        <v>70</v>
      </c>
      <c r="F17" s="343" t="s">
        <v>71</v>
      </c>
      <c r="G17" s="369" t="s">
        <v>65</v>
      </c>
      <c r="H17" s="4"/>
    </row>
    <row r="18" spans="1:8">
      <c r="A18" s="1"/>
      <c r="B18" s="345"/>
      <c r="C18" s="346"/>
      <c r="D18" s="347" t="s">
        <v>72</v>
      </c>
      <c r="E18" s="348" t="s">
        <v>73</v>
      </c>
      <c r="F18" s="349" t="s">
        <v>74</v>
      </c>
      <c r="G18" s="370" t="s">
        <v>65</v>
      </c>
      <c r="H18" s="4"/>
    </row>
    <row r="19" spans="1:8">
      <c r="A19" s="1"/>
      <c r="B19" s="345"/>
      <c r="C19" s="346"/>
      <c r="D19" s="347" t="s">
        <v>75</v>
      </c>
      <c r="E19" s="348" t="s">
        <v>76</v>
      </c>
      <c r="F19" s="349" t="s">
        <v>77</v>
      </c>
      <c r="G19" s="370" t="s">
        <v>65</v>
      </c>
      <c r="H19" s="4"/>
    </row>
    <row r="20" spans="1:8" ht="13.5" thickBot="1">
      <c r="A20" s="1"/>
      <c r="B20" s="325"/>
      <c r="C20" s="326"/>
      <c r="D20" s="327" t="s">
        <v>78</v>
      </c>
      <c r="E20" s="328" t="s">
        <v>79</v>
      </c>
      <c r="F20" s="329" t="s">
        <v>80</v>
      </c>
      <c r="G20" s="367" t="s">
        <v>81</v>
      </c>
      <c r="H20" s="4"/>
    </row>
    <row r="21" spans="1:8">
      <c r="A21" s="1"/>
      <c r="B21" s="344" t="s">
        <v>82</v>
      </c>
      <c r="C21" s="336"/>
      <c r="D21" s="337"/>
      <c r="E21" s="323"/>
      <c r="F21" s="338"/>
      <c r="G21" s="366"/>
      <c r="H21" s="4"/>
    </row>
    <row r="22" spans="1:8">
      <c r="A22" s="1"/>
      <c r="B22" s="335"/>
      <c r="C22" s="336"/>
      <c r="D22" s="337" t="s">
        <v>83</v>
      </c>
      <c r="E22" s="323" t="s">
        <v>84</v>
      </c>
      <c r="F22" s="338" t="s">
        <v>85</v>
      </c>
      <c r="G22" s="366" t="s">
        <v>86</v>
      </c>
      <c r="H22" s="4"/>
    </row>
    <row r="23" spans="1:8" ht="13.5" thickBot="1">
      <c r="A23" s="1"/>
      <c r="B23" s="325"/>
      <c r="C23" s="326"/>
      <c r="D23" s="327" t="s">
        <v>260</v>
      </c>
      <c r="E23" s="328" t="s">
        <v>261</v>
      </c>
      <c r="F23" s="329" t="s">
        <v>262</v>
      </c>
      <c r="G23" s="367" t="s">
        <v>86</v>
      </c>
      <c r="H23" s="4"/>
    </row>
    <row r="24" spans="1:8">
      <c r="A24" s="1"/>
      <c r="B24" s="344" t="s">
        <v>87</v>
      </c>
      <c r="C24" s="336"/>
      <c r="D24" s="337"/>
      <c r="E24" s="323"/>
      <c r="F24" s="338"/>
      <c r="G24" s="366"/>
      <c r="H24" s="4"/>
    </row>
    <row r="25" spans="1:8">
      <c r="A25" s="1"/>
      <c r="B25" s="339"/>
      <c r="C25" s="340"/>
      <c r="D25" s="341" t="s">
        <v>88</v>
      </c>
      <c r="E25" s="342" t="s">
        <v>89</v>
      </c>
      <c r="F25" s="343" t="s">
        <v>90</v>
      </c>
      <c r="G25" s="369" t="s">
        <v>91</v>
      </c>
      <c r="H25" s="4"/>
    </row>
    <row r="26" spans="1:8">
      <c r="A26" s="1"/>
      <c r="B26" s="339"/>
      <c r="C26" s="340"/>
      <c r="D26" s="341" t="s">
        <v>92</v>
      </c>
      <c r="E26" s="342" t="s">
        <v>93</v>
      </c>
      <c r="F26" s="343" t="s">
        <v>94</v>
      </c>
      <c r="G26" s="369" t="s">
        <v>51</v>
      </c>
      <c r="H26" s="4"/>
    </row>
    <row r="27" spans="1:8">
      <c r="A27" s="1"/>
      <c r="B27" s="339"/>
      <c r="C27" s="340"/>
      <c r="D27" s="341" t="s">
        <v>95</v>
      </c>
      <c r="E27" s="342" t="s">
        <v>96</v>
      </c>
      <c r="F27" s="343" t="s">
        <v>97</v>
      </c>
      <c r="G27" s="369" t="s">
        <v>57</v>
      </c>
      <c r="H27" s="4"/>
    </row>
    <row r="28" spans="1:8">
      <c r="A28" s="1"/>
      <c r="B28" s="339"/>
      <c r="C28" s="340"/>
      <c r="D28" s="341" t="s">
        <v>98</v>
      </c>
      <c r="E28" s="342" t="s">
        <v>99</v>
      </c>
      <c r="F28" s="343" t="s">
        <v>100</v>
      </c>
      <c r="G28" s="369" t="s">
        <v>57</v>
      </c>
      <c r="H28" s="4"/>
    </row>
    <row r="29" spans="1:8">
      <c r="A29" s="1"/>
      <c r="B29" s="339"/>
      <c r="C29" s="340"/>
      <c r="D29" s="341" t="s">
        <v>101</v>
      </c>
      <c r="E29" s="342" t="s">
        <v>102</v>
      </c>
      <c r="F29" s="343" t="s">
        <v>103</v>
      </c>
      <c r="G29" s="369" t="s">
        <v>104</v>
      </c>
      <c r="H29" s="4"/>
    </row>
    <row r="30" spans="1:8">
      <c r="A30" s="1"/>
      <c r="B30" s="339"/>
      <c r="C30" s="340"/>
      <c r="D30" s="341" t="s">
        <v>105</v>
      </c>
      <c r="E30" s="342" t="s">
        <v>106</v>
      </c>
      <c r="F30" s="343" t="s">
        <v>107</v>
      </c>
      <c r="G30" s="369" t="s">
        <v>108</v>
      </c>
      <c r="H30" s="4"/>
    </row>
    <row r="31" spans="1:8" ht="13.5" thickBot="1">
      <c r="A31" s="1"/>
      <c r="B31" s="325"/>
      <c r="C31" s="326"/>
      <c r="D31" s="327" t="s">
        <v>109</v>
      </c>
      <c r="E31" s="328" t="s">
        <v>110</v>
      </c>
      <c r="F31" s="329" t="s">
        <v>111</v>
      </c>
      <c r="G31" s="367" t="s">
        <v>112</v>
      </c>
      <c r="H31" s="4"/>
    </row>
    <row r="32" spans="1:8">
      <c r="A32" s="1"/>
      <c r="B32" s="344" t="s">
        <v>113</v>
      </c>
      <c r="C32" s="336"/>
      <c r="D32" s="337"/>
      <c r="E32" s="323"/>
      <c r="F32" s="338"/>
      <c r="G32" s="366"/>
      <c r="H32" s="4"/>
    </row>
    <row r="33" spans="1:8">
      <c r="A33" s="1"/>
      <c r="B33" s="339"/>
      <c r="C33" s="340"/>
      <c r="D33" s="341" t="s">
        <v>114</v>
      </c>
      <c r="E33" s="342" t="s">
        <v>115</v>
      </c>
      <c r="F33" s="343" t="s">
        <v>116</v>
      </c>
      <c r="G33" s="369" t="s">
        <v>57</v>
      </c>
      <c r="H33" s="4"/>
    </row>
    <row r="34" spans="1:8">
      <c r="A34" s="1"/>
      <c r="B34" s="339"/>
      <c r="C34" s="340"/>
      <c r="D34" s="341" t="s">
        <v>117</v>
      </c>
      <c r="E34" s="342" t="s">
        <v>118</v>
      </c>
      <c r="F34" s="343" t="s">
        <v>119</v>
      </c>
      <c r="G34" s="369" t="s">
        <v>57</v>
      </c>
      <c r="H34" s="4"/>
    </row>
    <row r="35" spans="1:8">
      <c r="A35" s="1"/>
      <c r="B35" s="339"/>
      <c r="C35" s="340"/>
      <c r="D35" s="341" t="s">
        <v>263</v>
      </c>
      <c r="E35" s="342" t="s">
        <v>264</v>
      </c>
      <c r="F35" s="343" t="s">
        <v>265</v>
      </c>
      <c r="G35" s="369" t="s">
        <v>123</v>
      </c>
      <c r="H35" s="4"/>
    </row>
    <row r="36" spans="1:8">
      <c r="A36" s="1"/>
      <c r="B36" s="339"/>
      <c r="C36" s="340"/>
      <c r="D36" s="341" t="s">
        <v>266</v>
      </c>
      <c r="E36" s="342" t="s">
        <v>121</v>
      </c>
      <c r="F36" s="343" t="s">
        <v>267</v>
      </c>
      <c r="G36" s="369" t="s">
        <v>123</v>
      </c>
      <c r="H36" s="4"/>
    </row>
    <row r="37" spans="1:8">
      <c r="A37" s="1"/>
      <c r="B37" s="339"/>
      <c r="C37" s="340"/>
      <c r="D37" s="341" t="s">
        <v>124</v>
      </c>
      <c r="E37" s="342" t="s">
        <v>268</v>
      </c>
      <c r="F37" s="343" t="s">
        <v>126</v>
      </c>
      <c r="G37" s="369" t="s">
        <v>123</v>
      </c>
      <c r="H37" s="4"/>
    </row>
    <row r="38" spans="1:8">
      <c r="A38" s="1"/>
      <c r="B38" s="339"/>
      <c r="C38" s="340"/>
      <c r="D38" s="341" t="s">
        <v>127</v>
      </c>
      <c r="E38" s="342" t="s">
        <v>128</v>
      </c>
      <c r="F38" s="343" t="s">
        <v>129</v>
      </c>
      <c r="G38" s="369" t="s">
        <v>123</v>
      </c>
      <c r="H38" s="4"/>
    </row>
    <row r="39" spans="1:8" ht="13.5" thickBot="1">
      <c r="A39" s="1"/>
      <c r="B39" s="325"/>
      <c r="C39" s="326"/>
      <c r="D39" s="327" t="s">
        <v>130</v>
      </c>
      <c r="E39" s="328" t="s">
        <v>131</v>
      </c>
      <c r="F39" s="329" t="s">
        <v>132</v>
      </c>
      <c r="G39" s="367" t="s">
        <v>123</v>
      </c>
      <c r="H39" s="4"/>
    </row>
    <row r="40" spans="1:8">
      <c r="A40" s="1"/>
      <c r="B40" s="344" t="s">
        <v>133</v>
      </c>
      <c r="C40" s="336"/>
      <c r="D40" s="337"/>
      <c r="E40" s="323"/>
      <c r="F40" s="338"/>
      <c r="G40" s="366"/>
      <c r="H40" s="4"/>
    </row>
    <row r="41" spans="1:8">
      <c r="A41" s="1"/>
      <c r="B41" s="339"/>
      <c r="C41" s="340"/>
      <c r="D41" s="341" t="s">
        <v>134</v>
      </c>
      <c r="E41" s="342" t="s">
        <v>135</v>
      </c>
      <c r="F41" s="343" t="s">
        <v>136</v>
      </c>
      <c r="G41" s="369" t="s">
        <v>57</v>
      </c>
      <c r="H41" s="4"/>
    </row>
    <row r="42" spans="1:8">
      <c r="A42" s="1"/>
      <c r="B42" s="339"/>
      <c r="C42" s="340"/>
      <c r="D42" s="341" t="s">
        <v>137</v>
      </c>
      <c r="E42" s="342" t="s">
        <v>138</v>
      </c>
      <c r="F42" s="343" t="s">
        <v>139</v>
      </c>
      <c r="G42" s="369" t="s">
        <v>57</v>
      </c>
      <c r="H42" s="4"/>
    </row>
    <row r="43" spans="1:8">
      <c r="A43" s="1"/>
      <c r="B43" s="345"/>
      <c r="C43" s="346"/>
      <c r="D43" s="341" t="s">
        <v>140</v>
      </c>
      <c r="E43" s="342" t="s">
        <v>141</v>
      </c>
      <c r="F43" s="343" t="s">
        <v>142</v>
      </c>
      <c r="G43" s="369" t="s">
        <v>81</v>
      </c>
      <c r="H43" s="4"/>
    </row>
    <row r="44" spans="1:8" ht="13.5" thickBot="1">
      <c r="A44" s="1"/>
      <c r="B44" s="325"/>
      <c r="C44" s="326"/>
      <c r="D44" s="332" t="s">
        <v>143</v>
      </c>
      <c r="E44" s="333" t="s">
        <v>144</v>
      </c>
      <c r="F44" s="334" t="s">
        <v>142</v>
      </c>
      <c r="G44" s="367" t="s">
        <v>57</v>
      </c>
      <c r="H44" s="4"/>
    </row>
    <row r="45" spans="1:8">
      <c r="A45" s="1"/>
      <c r="B45" s="350" t="s">
        <v>269</v>
      </c>
      <c r="C45" s="351"/>
      <c r="D45" s="352"/>
      <c r="E45" s="353"/>
      <c r="F45" s="354"/>
      <c r="G45" s="371"/>
      <c r="H45" s="4"/>
    </row>
    <row r="46" spans="1:8">
      <c r="A46" s="1"/>
      <c r="B46" s="339"/>
      <c r="C46" s="340"/>
      <c r="D46" s="341" t="s">
        <v>146</v>
      </c>
      <c r="E46" s="342" t="s">
        <v>147</v>
      </c>
      <c r="F46" s="343" t="s">
        <v>148</v>
      </c>
      <c r="G46" s="369" t="s">
        <v>57</v>
      </c>
      <c r="H46" s="4"/>
    </row>
    <row r="47" spans="1:8">
      <c r="A47" s="1"/>
      <c r="B47" s="339"/>
      <c r="C47" s="340"/>
      <c r="D47" s="341" t="s">
        <v>149</v>
      </c>
      <c r="E47" s="342" t="s">
        <v>150</v>
      </c>
      <c r="F47" s="343" t="s">
        <v>151</v>
      </c>
      <c r="G47" s="369" t="s">
        <v>57</v>
      </c>
      <c r="H47" s="4"/>
    </row>
    <row r="48" spans="1:8">
      <c r="A48" s="1"/>
      <c r="B48" s="339"/>
      <c r="C48" s="340"/>
      <c r="D48" s="341" t="s">
        <v>152</v>
      </c>
      <c r="E48" s="342" t="s">
        <v>153</v>
      </c>
      <c r="F48" s="343" t="s">
        <v>154</v>
      </c>
      <c r="G48" s="369" t="s">
        <v>57</v>
      </c>
      <c r="H48" s="4"/>
    </row>
    <row r="49" spans="1:8">
      <c r="A49" s="1"/>
      <c r="B49" s="339"/>
      <c r="C49" s="340"/>
      <c r="D49" s="341" t="s">
        <v>155</v>
      </c>
      <c r="E49" s="342" t="s">
        <v>156</v>
      </c>
      <c r="F49" s="343" t="s">
        <v>157</v>
      </c>
      <c r="G49" s="369" t="s">
        <v>57</v>
      </c>
      <c r="H49" s="4"/>
    </row>
    <row r="50" spans="1:8" ht="13.5" thickBot="1">
      <c r="A50" s="1"/>
      <c r="B50" s="325"/>
      <c r="C50" s="326"/>
      <c r="D50" s="327" t="s">
        <v>158</v>
      </c>
      <c r="E50" s="328" t="s">
        <v>159</v>
      </c>
      <c r="F50" s="329" t="s">
        <v>160</v>
      </c>
      <c r="G50" s="367" t="s">
        <v>57</v>
      </c>
      <c r="H50" s="4"/>
    </row>
    <row r="51" spans="1:8">
      <c r="A51" s="1"/>
      <c r="B51" s="344" t="s">
        <v>161</v>
      </c>
      <c r="C51" s="336"/>
      <c r="D51" s="337"/>
      <c r="E51" s="323"/>
      <c r="F51" s="338"/>
      <c r="G51" s="366"/>
      <c r="H51" s="4"/>
    </row>
    <row r="52" spans="1:8">
      <c r="A52" s="1"/>
      <c r="B52" s="339"/>
      <c r="C52" s="355" t="s">
        <v>270</v>
      </c>
      <c r="D52" s="341"/>
      <c r="E52" s="342"/>
      <c r="F52" s="343"/>
      <c r="G52" s="369"/>
      <c r="H52" s="4"/>
    </row>
    <row r="53" spans="1:8">
      <c r="A53" s="1"/>
      <c r="B53" s="339"/>
      <c r="C53" s="340"/>
      <c r="D53" s="341" t="s">
        <v>163</v>
      </c>
      <c r="E53" s="342" t="s">
        <v>164</v>
      </c>
      <c r="F53" s="343" t="s">
        <v>165</v>
      </c>
      <c r="G53" s="369" t="s">
        <v>166</v>
      </c>
      <c r="H53" s="4"/>
    </row>
    <row r="54" spans="1:8">
      <c r="A54" s="1"/>
      <c r="B54" s="339"/>
      <c r="C54" s="340"/>
      <c r="D54" s="341" t="s">
        <v>167</v>
      </c>
      <c r="E54" s="342" t="s">
        <v>168</v>
      </c>
      <c r="F54" s="343" t="s">
        <v>169</v>
      </c>
      <c r="G54" s="369" t="s">
        <v>57</v>
      </c>
      <c r="H54" s="4"/>
    </row>
    <row r="55" spans="1:8">
      <c r="A55" s="1"/>
      <c r="B55" s="339"/>
      <c r="C55" s="340"/>
      <c r="D55" s="341" t="s">
        <v>271</v>
      </c>
      <c r="E55" s="342" t="s">
        <v>272</v>
      </c>
      <c r="F55" s="343" t="s">
        <v>273</v>
      </c>
      <c r="G55" s="369" t="s">
        <v>173</v>
      </c>
      <c r="H55" s="4"/>
    </row>
    <row r="56" spans="1:8">
      <c r="A56" s="1"/>
      <c r="B56" s="339"/>
      <c r="C56" s="340"/>
      <c r="D56" s="341" t="s">
        <v>170</v>
      </c>
      <c r="E56" s="342" t="s">
        <v>171</v>
      </c>
      <c r="F56" s="343" t="s">
        <v>172</v>
      </c>
      <c r="G56" s="369" t="s">
        <v>173</v>
      </c>
      <c r="H56" s="4"/>
    </row>
    <row r="57" spans="1:8">
      <c r="A57" s="1"/>
      <c r="B57" s="339"/>
      <c r="C57" s="340"/>
      <c r="D57" s="341" t="s">
        <v>274</v>
      </c>
      <c r="E57" s="342" t="s">
        <v>275</v>
      </c>
      <c r="F57" s="343" t="s">
        <v>276</v>
      </c>
      <c r="G57" s="369" t="s">
        <v>173</v>
      </c>
      <c r="H57" s="4"/>
    </row>
    <row r="58" spans="1:8">
      <c r="A58" s="1"/>
      <c r="B58" s="339"/>
      <c r="C58" s="340"/>
      <c r="D58" s="341" t="s">
        <v>174</v>
      </c>
      <c r="E58" s="342" t="s">
        <v>175</v>
      </c>
      <c r="F58" s="343" t="s">
        <v>176</v>
      </c>
      <c r="G58" s="369" t="s">
        <v>57</v>
      </c>
      <c r="H58" s="4"/>
    </row>
    <row r="59" spans="1:8">
      <c r="A59" s="1"/>
      <c r="B59" s="339"/>
      <c r="C59" s="340"/>
      <c r="D59" s="341" t="s">
        <v>177</v>
      </c>
      <c r="E59" s="342" t="s">
        <v>178</v>
      </c>
      <c r="F59" s="343" t="s">
        <v>179</v>
      </c>
      <c r="G59" s="369" t="s">
        <v>180</v>
      </c>
      <c r="H59" s="4"/>
    </row>
    <row r="60" spans="1:8">
      <c r="A60" s="1"/>
      <c r="B60" s="339"/>
      <c r="C60" s="340"/>
      <c r="D60" s="341" t="s">
        <v>181</v>
      </c>
      <c r="E60" s="342" t="s">
        <v>182</v>
      </c>
      <c r="F60" s="343" t="s">
        <v>183</v>
      </c>
      <c r="G60" s="369" t="s">
        <v>184</v>
      </c>
      <c r="H60" s="4"/>
    </row>
    <row r="61" spans="1:8" ht="13.5" thickBot="1">
      <c r="A61" s="1"/>
      <c r="B61" s="325"/>
      <c r="C61" s="326"/>
      <c r="D61" s="327" t="s">
        <v>185</v>
      </c>
      <c r="E61" s="328" t="s">
        <v>186</v>
      </c>
      <c r="F61" s="329" t="s">
        <v>187</v>
      </c>
      <c r="G61" s="367" t="s">
        <v>57</v>
      </c>
      <c r="H61" s="4"/>
    </row>
    <row r="62" spans="1:8">
      <c r="A62" s="1"/>
      <c r="B62" s="356"/>
      <c r="C62" s="357" t="s">
        <v>277</v>
      </c>
      <c r="D62" s="352"/>
      <c r="E62" s="353"/>
      <c r="F62" s="358"/>
      <c r="G62" s="371"/>
      <c r="H62" s="4"/>
    </row>
    <row r="63" spans="1:8">
      <c r="A63" s="1"/>
      <c r="B63" s="339"/>
      <c r="C63" s="340"/>
      <c r="D63" s="341" t="s">
        <v>278</v>
      </c>
      <c r="E63" s="342" t="s">
        <v>279</v>
      </c>
      <c r="F63" s="343" t="s">
        <v>280</v>
      </c>
      <c r="G63" s="369" t="s">
        <v>57</v>
      </c>
      <c r="H63" s="4"/>
    </row>
    <row r="64" spans="1:8">
      <c r="A64" s="1"/>
      <c r="B64" s="339"/>
      <c r="C64" s="340"/>
      <c r="D64" s="341" t="s">
        <v>281</v>
      </c>
      <c r="E64" s="342" t="s">
        <v>190</v>
      </c>
      <c r="F64" s="343" t="s">
        <v>191</v>
      </c>
      <c r="G64" s="369" t="s">
        <v>57</v>
      </c>
      <c r="H64" s="4"/>
    </row>
    <row r="65" spans="1:10">
      <c r="A65" s="1"/>
      <c r="B65" s="339"/>
      <c r="C65" s="340"/>
      <c r="D65" s="341" t="s">
        <v>282</v>
      </c>
      <c r="E65" s="342" t="s">
        <v>193</v>
      </c>
      <c r="F65" s="343" t="s">
        <v>194</v>
      </c>
      <c r="G65" s="369" t="s">
        <v>57</v>
      </c>
      <c r="H65" s="4"/>
    </row>
    <row r="66" spans="1:10">
      <c r="A66" s="1"/>
      <c r="B66" s="345"/>
      <c r="C66" s="346"/>
      <c r="D66" s="341" t="s">
        <v>283</v>
      </c>
      <c r="E66" s="342" t="s">
        <v>284</v>
      </c>
      <c r="F66" s="343" t="s">
        <v>285</v>
      </c>
      <c r="G66" s="369" t="s">
        <v>57</v>
      </c>
      <c r="H66" s="4"/>
    </row>
    <row r="67" spans="1:10" ht="13.5" thickBot="1">
      <c r="A67" s="1"/>
      <c r="B67" s="325"/>
      <c r="C67" s="326"/>
      <c r="D67" s="332" t="s">
        <v>195</v>
      </c>
      <c r="E67" s="333" t="s">
        <v>196</v>
      </c>
      <c r="F67" s="329" t="s">
        <v>197</v>
      </c>
      <c r="G67" s="368" t="s">
        <v>57</v>
      </c>
      <c r="H67" s="4"/>
    </row>
    <row r="68" spans="1:10">
      <c r="A68" s="1"/>
      <c r="B68" s="356"/>
      <c r="C68" s="357" t="s">
        <v>286</v>
      </c>
      <c r="D68" s="352"/>
      <c r="E68" s="353"/>
      <c r="F68" s="359"/>
      <c r="G68" s="371"/>
      <c r="H68" s="4"/>
    </row>
    <row r="69" spans="1:10">
      <c r="A69" s="1"/>
      <c r="B69" s="339"/>
      <c r="C69" s="340"/>
      <c r="D69" s="341" t="s">
        <v>199</v>
      </c>
      <c r="E69" s="342" t="s">
        <v>200</v>
      </c>
      <c r="F69" s="343" t="s">
        <v>201</v>
      </c>
      <c r="G69" s="369" t="s">
        <v>57</v>
      </c>
      <c r="H69" s="4"/>
    </row>
    <row r="70" spans="1:10">
      <c r="A70" s="1"/>
      <c r="B70" s="339"/>
      <c r="C70" s="340"/>
      <c r="D70" s="341" t="s">
        <v>202</v>
      </c>
      <c r="E70" s="342" t="s">
        <v>203</v>
      </c>
      <c r="F70" s="343" t="s">
        <v>204</v>
      </c>
      <c r="G70" s="369" t="s">
        <v>57</v>
      </c>
      <c r="H70" s="4"/>
    </row>
    <row r="71" spans="1:10">
      <c r="A71" s="1"/>
      <c r="B71" s="339"/>
      <c r="C71" s="340"/>
      <c r="D71" s="341" t="s">
        <v>205</v>
      </c>
      <c r="E71" s="342" t="s">
        <v>206</v>
      </c>
      <c r="F71" s="343" t="s">
        <v>207</v>
      </c>
      <c r="G71" s="369" t="s">
        <v>57</v>
      </c>
      <c r="H71" s="4"/>
    </row>
    <row r="72" spans="1:10">
      <c r="A72" s="1"/>
      <c r="B72" s="339"/>
      <c r="C72" s="340"/>
      <c r="D72" s="341" t="s">
        <v>287</v>
      </c>
      <c r="E72" s="342" t="s">
        <v>288</v>
      </c>
      <c r="F72" s="343" t="s">
        <v>289</v>
      </c>
      <c r="G72" s="369" t="s">
        <v>57</v>
      </c>
      <c r="H72" s="4"/>
    </row>
    <row r="73" spans="1:10">
      <c r="A73" s="1"/>
      <c r="B73" s="339"/>
      <c r="C73" s="340"/>
      <c r="D73" s="341" t="s">
        <v>290</v>
      </c>
      <c r="E73" s="342" t="s">
        <v>209</v>
      </c>
      <c r="F73" s="343" t="s">
        <v>210</v>
      </c>
      <c r="G73" s="369" t="s">
        <v>57</v>
      </c>
      <c r="H73" s="4"/>
    </row>
    <row r="74" spans="1:10">
      <c r="A74" s="1"/>
      <c r="B74" s="339"/>
      <c r="C74" s="340"/>
      <c r="D74" s="341" t="s">
        <v>291</v>
      </c>
      <c r="E74" s="342" t="s">
        <v>212</v>
      </c>
      <c r="F74" s="343" t="s">
        <v>292</v>
      </c>
      <c r="G74" s="369" t="s">
        <v>214</v>
      </c>
      <c r="H74" s="4"/>
    </row>
    <row r="75" spans="1:10">
      <c r="A75" s="1"/>
      <c r="B75" s="339"/>
      <c r="C75" s="340"/>
      <c r="D75" s="341" t="s">
        <v>293</v>
      </c>
      <c r="E75" s="342" t="s">
        <v>294</v>
      </c>
      <c r="F75" s="343" t="s">
        <v>295</v>
      </c>
      <c r="G75" s="369" t="s">
        <v>214</v>
      </c>
      <c r="H75" s="4"/>
    </row>
    <row r="76" spans="1:10">
      <c r="A76" s="1"/>
      <c r="B76" s="339"/>
      <c r="C76" s="340"/>
      <c r="D76" s="341" t="s">
        <v>296</v>
      </c>
      <c r="E76" s="342" t="s">
        <v>297</v>
      </c>
      <c r="F76" s="343" t="s">
        <v>298</v>
      </c>
      <c r="G76" s="369" t="s">
        <v>214</v>
      </c>
      <c r="H76" s="4"/>
    </row>
    <row r="77" spans="1:10">
      <c r="A77" s="1"/>
      <c r="B77" s="335"/>
      <c r="C77" s="336"/>
      <c r="D77" s="337" t="s">
        <v>299</v>
      </c>
      <c r="E77" s="323" t="s">
        <v>300</v>
      </c>
      <c r="F77" s="349" t="s">
        <v>301</v>
      </c>
      <c r="G77" s="366" t="s">
        <v>57</v>
      </c>
      <c r="H77" s="4"/>
      <c r="J77" s="279"/>
    </row>
    <row r="78" spans="1:10" ht="13.5" thickBot="1">
      <c r="A78" s="1"/>
      <c r="B78" s="360"/>
      <c r="C78" s="361"/>
      <c r="D78" s="362" t="s">
        <v>302</v>
      </c>
      <c r="E78" s="363" t="s">
        <v>303</v>
      </c>
      <c r="F78" s="329" t="s">
        <v>304</v>
      </c>
      <c r="G78" s="366" t="s">
        <v>57</v>
      </c>
      <c r="H78" s="4"/>
    </row>
    <row r="79" spans="1:10">
      <c r="A79" s="1"/>
      <c r="B79" s="350" t="s">
        <v>218</v>
      </c>
      <c r="C79" s="351"/>
      <c r="D79" s="352"/>
      <c r="E79" s="353"/>
      <c r="F79" s="349"/>
      <c r="G79" s="371"/>
      <c r="H79" s="4"/>
    </row>
    <row r="80" spans="1:10">
      <c r="A80" s="1"/>
      <c r="B80" s="339"/>
      <c r="C80" s="340"/>
      <c r="D80" s="341" t="s">
        <v>219</v>
      </c>
      <c r="E80" s="342" t="s">
        <v>220</v>
      </c>
      <c r="F80" s="343" t="s">
        <v>221</v>
      </c>
      <c r="G80" s="369" t="s">
        <v>57</v>
      </c>
      <c r="H80" s="4"/>
    </row>
    <row r="81" spans="1:8">
      <c r="A81" s="1"/>
      <c r="B81" s="345"/>
      <c r="C81" s="346"/>
      <c r="D81" s="341" t="s">
        <v>222</v>
      </c>
      <c r="E81" s="348" t="s">
        <v>223</v>
      </c>
      <c r="F81" s="364" t="s">
        <v>224</v>
      </c>
      <c r="G81" s="370" t="s">
        <v>225</v>
      </c>
      <c r="H81" s="4"/>
    </row>
    <row r="82" spans="1:8" ht="13.5" thickBot="1">
      <c r="A82" s="1"/>
      <c r="B82" s="325"/>
      <c r="C82" s="326"/>
      <c r="D82" s="327" t="s">
        <v>226</v>
      </c>
      <c r="E82" s="328" t="s">
        <v>227</v>
      </c>
      <c r="F82" s="365" t="s">
        <v>228</v>
      </c>
      <c r="G82" s="367" t="s">
        <v>214</v>
      </c>
      <c r="H82" s="4"/>
    </row>
    <row r="83" spans="1:8">
      <c r="A83" s="1"/>
      <c r="B83" s="1"/>
      <c r="C83" s="1"/>
      <c r="D83" s="1"/>
      <c r="E83" s="2"/>
      <c r="F83" s="1"/>
      <c r="G83" s="3"/>
      <c r="H83" s="3"/>
    </row>
    <row r="84" spans="1:8">
      <c r="A84" s="1"/>
      <c r="B84" s="1"/>
      <c r="C84" s="1"/>
      <c r="D84" s="1"/>
      <c r="E84" s="2"/>
      <c r="F84" s="1"/>
      <c r="G84" s="3"/>
      <c r="H84" s="3"/>
    </row>
    <row r="85" spans="1:8">
      <c r="A85" s="1"/>
      <c r="B85" s="1"/>
      <c r="C85" s="1"/>
      <c r="D85" s="1"/>
      <c r="E85" s="2"/>
      <c r="F85" s="1"/>
      <c r="G85" s="3"/>
      <c r="H85" s="3"/>
    </row>
    <row r="86" spans="1:8" ht="12" customHeight="1">
      <c r="A86" s="1"/>
      <c r="B86" s="1"/>
      <c r="C86" s="1"/>
      <c r="D86" s="1"/>
      <c r="E86" s="2"/>
      <c r="F86" s="1"/>
      <c r="G86" s="3"/>
      <c r="H86" s="3"/>
    </row>
    <row r="87" spans="1:8">
      <c r="A87" s="1"/>
      <c r="B87" s="1"/>
      <c r="C87" s="1"/>
      <c r="D87" s="1"/>
      <c r="E87" s="2"/>
      <c r="F87" s="1"/>
      <c r="G87" s="3"/>
      <c r="H87" s="3"/>
    </row>
  </sheetData>
  <sheetProtection algorithmName="SHA-512" hashValue="oLNqmZx1KhgZo3eLy1kQYg5N31MwuU2j3Cdm/6Q4f8W6xYB7e9zg+Tgax+VUQSldDsY1N/xcAxOi5VzSeyoIPw==" saltValue="zLtJhtLzNxH3UHRRsTri9Q==" spinCount="100000" sheet="1" insertRows="0"/>
  <mergeCells count="2">
    <mergeCell ref="B2:G2"/>
    <mergeCell ref="B3:D3"/>
  </mergeCells>
  <printOptions horizontalCentered="1"/>
  <pageMargins left="0.5" right="0.5" top="0.25" bottom="0.25" header="0.5" footer="0.5"/>
  <pageSetup scale="37" orientation="portrait" r:id="rId1"/>
  <headerFooter alignWithMargins="0"/>
  <ignoredErrors>
    <ignoredError sqref="E7:E8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65646-7A8B-43CB-A738-C4B06DF7A3BC}">
  <sheetPr>
    <tabColor rgb="FFFF0000"/>
    <pageSetUpPr fitToPage="1"/>
  </sheetPr>
  <dimension ref="A1:S86"/>
  <sheetViews>
    <sheetView topLeftCell="A29" workbookViewId="0">
      <selection activeCell="V54" sqref="V54"/>
    </sheetView>
  </sheetViews>
  <sheetFormatPr defaultRowHeight="12.75"/>
  <cols>
    <col min="1" max="1" width="3.7109375" style="6" customWidth="1"/>
    <col min="2" max="2" width="3.5703125" style="6" customWidth="1"/>
    <col min="3" max="3" width="43.7109375" style="6" customWidth="1"/>
    <col min="4" max="4" width="7.42578125" style="114" customWidth="1"/>
    <col min="5" max="5" width="95.42578125" style="6" hidden="1" customWidth="1"/>
    <col min="6" max="6" width="19.85546875" style="115" customWidth="1"/>
    <col min="7" max="7" width="7.85546875" style="116" customWidth="1"/>
    <col min="8" max="8" width="5.85546875" style="117" customWidth="1"/>
    <col min="9" max="9" width="7.85546875" style="115" customWidth="1"/>
    <col min="10" max="11" width="8" style="116" customWidth="1"/>
    <col min="12" max="12" width="9.140625" style="116" hidden="1" customWidth="1"/>
    <col min="13" max="13" width="6.140625" style="117" customWidth="1"/>
    <col min="14" max="14" width="8.140625" style="116" customWidth="1"/>
    <col min="15" max="15" width="8.140625" style="115" customWidth="1"/>
    <col min="16" max="16" width="9.140625" style="115" customWidth="1"/>
    <col min="17" max="17" width="3.7109375" style="115" customWidth="1"/>
    <col min="18" max="18" width="9.140625" style="6"/>
    <col min="19" max="19" width="11.28515625" style="6" bestFit="1" customWidth="1"/>
    <col min="20" max="228" width="9.140625" style="6"/>
    <col min="229" max="230" width="1.140625" style="6" customWidth="1"/>
    <col min="231" max="231" width="36.28515625" style="6" customWidth="1"/>
    <col min="232" max="232" width="9" style="6" customWidth="1"/>
    <col min="233" max="233" width="0" style="6" hidden="1" customWidth="1"/>
    <col min="234" max="234" width="19.85546875" style="6" bestFit="1" customWidth="1"/>
    <col min="235" max="235" width="7.85546875" style="6" customWidth="1"/>
    <col min="236" max="236" width="5.85546875" style="6" customWidth="1"/>
    <col min="237" max="237" width="7.140625" style="6" customWidth="1"/>
    <col min="238" max="238" width="8" style="6" customWidth="1"/>
    <col min="239" max="239" width="9.140625" style="6"/>
    <col min="240" max="240" width="6.140625" style="6" customWidth="1"/>
    <col min="241" max="243" width="8.140625" style="6" customWidth="1"/>
    <col min="244" max="244" width="9.140625" style="6"/>
    <col min="245" max="248" width="10.5703125" style="6" bestFit="1" customWidth="1"/>
    <col min="249" max="252" width="10.85546875" style="6" customWidth="1"/>
    <col min="253" max="484" width="9.140625" style="6"/>
    <col min="485" max="486" width="1.140625" style="6" customWidth="1"/>
    <col min="487" max="487" width="36.28515625" style="6" customWidth="1"/>
    <col min="488" max="488" width="9" style="6" customWidth="1"/>
    <col min="489" max="489" width="0" style="6" hidden="1" customWidth="1"/>
    <col min="490" max="490" width="19.85546875" style="6" bestFit="1" customWidth="1"/>
    <col min="491" max="491" width="7.85546875" style="6" customWidth="1"/>
    <col min="492" max="492" width="5.85546875" style="6" customWidth="1"/>
    <col min="493" max="493" width="7.140625" style="6" customWidth="1"/>
    <col min="494" max="494" width="8" style="6" customWidth="1"/>
    <col min="495" max="495" width="9.140625" style="6"/>
    <col min="496" max="496" width="6.140625" style="6" customWidth="1"/>
    <col min="497" max="499" width="8.140625" style="6" customWidth="1"/>
    <col min="500" max="500" width="9.140625" style="6"/>
    <col min="501" max="504" width="10.5703125" style="6" bestFit="1" customWidth="1"/>
    <col min="505" max="508" width="10.85546875" style="6" customWidth="1"/>
    <col min="509" max="740" width="9.140625" style="6"/>
    <col min="741" max="742" width="1.140625" style="6" customWidth="1"/>
    <col min="743" max="743" width="36.28515625" style="6" customWidth="1"/>
    <col min="744" max="744" width="9" style="6" customWidth="1"/>
    <col min="745" max="745" width="0" style="6" hidden="1" customWidth="1"/>
    <col min="746" max="746" width="19.85546875" style="6" bestFit="1" customWidth="1"/>
    <col min="747" max="747" width="7.85546875" style="6" customWidth="1"/>
    <col min="748" max="748" width="5.85546875" style="6" customWidth="1"/>
    <col min="749" max="749" width="7.140625" style="6" customWidth="1"/>
    <col min="750" max="750" width="8" style="6" customWidth="1"/>
    <col min="751" max="751" width="9.140625" style="6"/>
    <col min="752" max="752" width="6.140625" style="6" customWidth="1"/>
    <col min="753" max="755" width="8.140625" style="6" customWidth="1"/>
    <col min="756" max="756" width="9.140625" style="6"/>
    <col min="757" max="760" width="10.5703125" style="6" bestFit="1" customWidth="1"/>
    <col min="761" max="764" width="10.85546875" style="6" customWidth="1"/>
    <col min="765" max="996" width="9.140625" style="6"/>
    <col min="997" max="998" width="1.140625" style="6" customWidth="1"/>
    <col min="999" max="999" width="36.28515625" style="6" customWidth="1"/>
    <col min="1000" max="1000" width="9" style="6" customWidth="1"/>
    <col min="1001" max="1001" width="0" style="6" hidden="1" customWidth="1"/>
    <col min="1002" max="1002" width="19.85546875" style="6" bestFit="1" customWidth="1"/>
    <col min="1003" max="1003" width="7.85546875" style="6" customWidth="1"/>
    <col min="1004" max="1004" width="5.85546875" style="6" customWidth="1"/>
    <col min="1005" max="1005" width="7.140625" style="6" customWidth="1"/>
    <col min="1006" max="1006" width="8" style="6" customWidth="1"/>
    <col min="1007" max="1007" width="9.140625" style="6"/>
    <col min="1008" max="1008" width="6.140625" style="6" customWidth="1"/>
    <col min="1009" max="1011" width="8.140625" style="6" customWidth="1"/>
    <col min="1012" max="1012" width="9.140625" style="6"/>
    <col min="1013" max="1016" width="10.5703125" style="6" bestFit="1" customWidth="1"/>
    <col min="1017" max="1020" width="10.85546875" style="6" customWidth="1"/>
    <col min="1021" max="1252" width="9.140625" style="6"/>
    <col min="1253" max="1254" width="1.140625" style="6" customWidth="1"/>
    <col min="1255" max="1255" width="36.28515625" style="6" customWidth="1"/>
    <col min="1256" max="1256" width="9" style="6" customWidth="1"/>
    <col min="1257" max="1257" width="0" style="6" hidden="1" customWidth="1"/>
    <col min="1258" max="1258" width="19.85546875" style="6" bestFit="1" customWidth="1"/>
    <col min="1259" max="1259" width="7.85546875" style="6" customWidth="1"/>
    <col min="1260" max="1260" width="5.85546875" style="6" customWidth="1"/>
    <col min="1261" max="1261" width="7.140625" style="6" customWidth="1"/>
    <col min="1262" max="1262" width="8" style="6" customWidth="1"/>
    <col min="1263" max="1263" width="9.140625" style="6"/>
    <col min="1264" max="1264" width="6.140625" style="6" customWidth="1"/>
    <col min="1265" max="1267" width="8.140625" style="6" customWidth="1"/>
    <col min="1268" max="1268" width="9.140625" style="6"/>
    <col min="1269" max="1272" width="10.5703125" style="6" bestFit="1" customWidth="1"/>
    <col min="1273" max="1276" width="10.85546875" style="6" customWidth="1"/>
    <col min="1277" max="1508" width="9.140625" style="6"/>
    <col min="1509" max="1510" width="1.140625" style="6" customWidth="1"/>
    <col min="1511" max="1511" width="36.28515625" style="6" customWidth="1"/>
    <col min="1512" max="1512" width="9" style="6" customWidth="1"/>
    <col min="1513" max="1513" width="0" style="6" hidden="1" customWidth="1"/>
    <col min="1514" max="1514" width="19.85546875" style="6" bestFit="1" customWidth="1"/>
    <col min="1515" max="1515" width="7.85546875" style="6" customWidth="1"/>
    <col min="1516" max="1516" width="5.85546875" style="6" customWidth="1"/>
    <col min="1517" max="1517" width="7.140625" style="6" customWidth="1"/>
    <col min="1518" max="1518" width="8" style="6" customWidth="1"/>
    <col min="1519" max="1519" width="9.140625" style="6"/>
    <col min="1520" max="1520" width="6.140625" style="6" customWidth="1"/>
    <col min="1521" max="1523" width="8.140625" style="6" customWidth="1"/>
    <col min="1524" max="1524" width="9.140625" style="6"/>
    <col min="1525" max="1528" width="10.5703125" style="6" bestFit="1" customWidth="1"/>
    <col min="1529" max="1532" width="10.85546875" style="6" customWidth="1"/>
    <col min="1533" max="1764" width="9.140625" style="6"/>
    <col min="1765" max="1766" width="1.140625" style="6" customWidth="1"/>
    <col min="1767" max="1767" width="36.28515625" style="6" customWidth="1"/>
    <col min="1768" max="1768" width="9" style="6" customWidth="1"/>
    <col min="1769" max="1769" width="0" style="6" hidden="1" customWidth="1"/>
    <col min="1770" max="1770" width="19.85546875" style="6" bestFit="1" customWidth="1"/>
    <col min="1771" max="1771" width="7.85546875" style="6" customWidth="1"/>
    <col min="1772" max="1772" width="5.85546875" style="6" customWidth="1"/>
    <col min="1773" max="1773" width="7.140625" style="6" customWidth="1"/>
    <col min="1774" max="1774" width="8" style="6" customWidth="1"/>
    <col min="1775" max="1775" width="9.140625" style="6"/>
    <col min="1776" max="1776" width="6.140625" style="6" customWidth="1"/>
    <col min="1777" max="1779" width="8.140625" style="6" customWidth="1"/>
    <col min="1780" max="1780" width="9.140625" style="6"/>
    <col min="1781" max="1784" width="10.5703125" style="6" bestFit="1" customWidth="1"/>
    <col min="1785" max="1788" width="10.85546875" style="6" customWidth="1"/>
    <col min="1789" max="2020" width="9.140625" style="6"/>
    <col min="2021" max="2022" width="1.140625" style="6" customWidth="1"/>
    <col min="2023" max="2023" width="36.28515625" style="6" customWidth="1"/>
    <col min="2024" max="2024" width="9" style="6" customWidth="1"/>
    <col min="2025" max="2025" width="0" style="6" hidden="1" customWidth="1"/>
    <col min="2026" max="2026" width="19.85546875" style="6" bestFit="1" customWidth="1"/>
    <col min="2027" max="2027" width="7.85546875" style="6" customWidth="1"/>
    <col min="2028" max="2028" width="5.85546875" style="6" customWidth="1"/>
    <col min="2029" max="2029" width="7.140625" style="6" customWidth="1"/>
    <col min="2030" max="2030" width="8" style="6" customWidth="1"/>
    <col min="2031" max="2031" width="9.140625" style="6"/>
    <col min="2032" max="2032" width="6.140625" style="6" customWidth="1"/>
    <col min="2033" max="2035" width="8.140625" style="6" customWidth="1"/>
    <col min="2036" max="2036" width="9.140625" style="6"/>
    <col min="2037" max="2040" width="10.5703125" style="6" bestFit="1" customWidth="1"/>
    <col min="2041" max="2044" width="10.85546875" style="6" customWidth="1"/>
    <col min="2045" max="2276" width="9.140625" style="6"/>
    <col min="2277" max="2278" width="1.140625" style="6" customWidth="1"/>
    <col min="2279" max="2279" width="36.28515625" style="6" customWidth="1"/>
    <col min="2280" max="2280" width="9" style="6" customWidth="1"/>
    <col min="2281" max="2281" width="0" style="6" hidden="1" customWidth="1"/>
    <col min="2282" max="2282" width="19.85546875" style="6" bestFit="1" customWidth="1"/>
    <col min="2283" max="2283" width="7.85546875" style="6" customWidth="1"/>
    <col min="2284" max="2284" width="5.85546875" style="6" customWidth="1"/>
    <col min="2285" max="2285" width="7.140625" style="6" customWidth="1"/>
    <col min="2286" max="2286" width="8" style="6" customWidth="1"/>
    <col min="2287" max="2287" width="9.140625" style="6"/>
    <col min="2288" max="2288" width="6.140625" style="6" customWidth="1"/>
    <col min="2289" max="2291" width="8.140625" style="6" customWidth="1"/>
    <col min="2292" max="2292" width="9.140625" style="6"/>
    <col min="2293" max="2296" width="10.5703125" style="6" bestFit="1" customWidth="1"/>
    <col min="2297" max="2300" width="10.85546875" style="6" customWidth="1"/>
    <col min="2301" max="2532" width="9.140625" style="6"/>
    <col min="2533" max="2534" width="1.140625" style="6" customWidth="1"/>
    <col min="2535" max="2535" width="36.28515625" style="6" customWidth="1"/>
    <col min="2536" max="2536" width="9" style="6" customWidth="1"/>
    <col min="2537" max="2537" width="0" style="6" hidden="1" customWidth="1"/>
    <col min="2538" max="2538" width="19.85546875" style="6" bestFit="1" customWidth="1"/>
    <col min="2539" max="2539" width="7.85546875" style="6" customWidth="1"/>
    <col min="2540" max="2540" width="5.85546875" style="6" customWidth="1"/>
    <col min="2541" max="2541" width="7.140625" style="6" customWidth="1"/>
    <col min="2542" max="2542" width="8" style="6" customWidth="1"/>
    <col min="2543" max="2543" width="9.140625" style="6"/>
    <col min="2544" max="2544" width="6.140625" style="6" customWidth="1"/>
    <col min="2545" max="2547" width="8.140625" style="6" customWidth="1"/>
    <col min="2548" max="2548" width="9.140625" style="6"/>
    <col min="2549" max="2552" width="10.5703125" style="6" bestFit="1" customWidth="1"/>
    <col min="2553" max="2556" width="10.85546875" style="6" customWidth="1"/>
    <col min="2557" max="2788" width="9.140625" style="6"/>
    <col min="2789" max="2790" width="1.140625" style="6" customWidth="1"/>
    <col min="2791" max="2791" width="36.28515625" style="6" customWidth="1"/>
    <col min="2792" max="2792" width="9" style="6" customWidth="1"/>
    <col min="2793" max="2793" width="0" style="6" hidden="1" customWidth="1"/>
    <col min="2794" max="2794" width="19.85546875" style="6" bestFit="1" customWidth="1"/>
    <col min="2795" max="2795" width="7.85546875" style="6" customWidth="1"/>
    <col min="2796" max="2796" width="5.85546875" style="6" customWidth="1"/>
    <col min="2797" max="2797" width="7.140625" style="6" customWidth="1"/>
    <col min="2798" max="2798" width="8" style="6" customWidth="1"/>
    <col min="2799" max="2799" width="9.140625" style="6"/>
    <col min="2800" max="2800" width="6.140625" style="6" customWidth="1"/>
    <col min="2801" max="2803" width="8.140625" style="6" customWidth="1"/>
    <col min="2804" max="2804" width="9.140625" style="6"/>
    <col min="2805" max="2808" width="10.5703125" style="6" bestFit="1" customWidth="1"/>
    <col min="2809" max="2812" width="10.85546875" style="6" customWidth="1"/>
    <col min="2813" max="3044" width="9.140625" style="6"/>
    <col min="3045" max="3046" width="1.140625" style="6" customWidth="1"/>
    <col min="3047" max="3047" width="36.28515625" style="6" customWidth="1"/>
    <col min="3048" max="3048" width="9" style="6" customWidth="1"/>
    <col min="3049" max="3049" width="0" style="6" hidden="1" customWidth="1"/>
    <col min="3050" max="3050" width="19.85546875" style="6" bestFit="1" customWidth="1"/>
    <col min="3051" max="3051" width="7.85546875" style="6" customWidth="1"/>
    <col min="3052" max="3052" width="5.85546875" style="6" customWidth="1"/>
    <col min="3053" max="3053" width="7.140625" style="6" customWidth="1"/>
    <col min="3054" max="3054" width="8" style="6" customWidth="1"/>
    <col min="3055" max="3055" width="9.140625" style="6"/>
    <col min="3056" max="3056" width="6.140625" style="6" customWidth="1"/>
    <col min="3057" max="3059" width="8.140625" style="6" customWidth="1"/>
    <col min="3060" max="3060" width="9.140625" style="6"/>
    <col min="3061" max="3064" width="10.5703125" style="6" bestFit="1" customWidth="1"/>
    <col min="3065" max="3068" width="10.85546875" style="6" customWidth="1"/>
    <col min="3069" max="3300" width="9.140625" style="6"/>
    <col min="3301" max="3302" width="1.140625" style="6" customWidth="1"/>
    <col min="3303" max="3303" width="36.28515625" style="6" customWidth="1"/>
    <col min="3304" max="3304" width="9" style="6" customWidth="1"/>
    <col min="3305" max="3305" width="0" style="6" hidden="1" customWidth="1"/>
    <col min="3306" max="3306" width="19.85546875" style="6" bestFit="1" customWidth="1"/>
    <col min="3307" max="3307" width="7.85546875" style="6" customWidth="1"/>
    <col min="3308" max="3308" width="5.85546875" style="6" customWidth="1"/>
    <col min="3309" max="3309" width="7.140625" style="6" customWidth="1"/>
    <col min="3310" max="3310" width="8" style="6" customWidth="1"/>
    <col min="3311" max="3311" width="9.140625" style="6"/>
    <col min="3312" max="3312" width="6.140625" style="6" customWidth="1"/>
    <col min="3313" max="3315" width="8.140625" style="6" customWidth="1"/>
    <col min="3316" max="3316" width="9.140625" style="6"/>
    <col min="3317" max="3320" width="10.5703125" style="6" bestFit="1" customWidth="1"/>
    <col min="3321" max="3324" width="10.85546875" style="6" customWidth="1"/>
    <col min="3325" max="3556" width="9.140625" style="6"/>
    <col min="3557" max="3558" width="1.140625" style="6" customWidth="1"/>
    <col min="3559" max="3559" width="36.28515625" style="6" customWidth="1"/>
    <col min="3560" max="3560" width="9" style="6" customWidth="1"/>
    <col min="3561" max="3561" width="0" style="6" hidden="1" customWidth="1"/>
    <col min="3562" max="3562" width="19.85546875" style="6" bestFit="1" customWidth="1"/>
    <col min="3563" max="3563" width="7.85546875" style="6" customWidth="1"/>
    <col min="3564" max="3564" width="5.85546875" style="6" customWidth="1"/>
    <col min="3565" max="3565" width="7.140625" style="6" customWidth="1"/>
    <col min="3566" max="3566" width="8" style="6" customWidth="1"/>
    <col min="3567" max="3567" width="9.140625" style="6"/>
    <col min="3568" max="3568" width="6.140625" style="6" customWidth="1"/>
    <col min="3569" max="3571" width="8.140625" style="6" customWidth="1"/>
    <col min="3572" max="3572" width="9.140625" style="6"/>
    <col min="3573" max="3576" width="10.5703125" style="6" bestFit="1" customWidth="1"/>
    <col min="3577" max="3580" width="10.85546875" style="6" customWidth="1"/>
    <col min="3581" max="3812" width="9.140625" style="6"/>
    <col min="3813" max="3814" width="1.140625" style="6" customWidth="1"/>
    <col min="3815" max="3815" width="36.28515625" style="6" customWidth="1"/>
    <col min="3816" max="3816" width="9" style="6" customWidth="1"/>
    <col min="3817" max="3817" width="0" style="6" hidden="1" customWidth="1"/>
    <col min="3818" max="3818" width="19.85546875" style="6" bestFit="1" customWidth="1"/>
    <col min="3819" max="3819" width="7.85546875" style="6" customWidth="1"/>
    <col min="3820" max="3820" width="5.85546875" style="6" customWidth="1"/>
    <col min="3821" max="3821" width="7.140625" style="6" customWidth="1"/>
    <col min="3822" max="3822" width="8" style="6" customWidth="1"/>
    <col min="3823" max="3823" width="9.140625" style="6"/>
    <col min="3824" max="3824" width="6.140625" style="6" customWidth="1"/>
    <col min="3825" max="3827" width="8.140625" style="6" customWidth="1"/>
    <col min="3828" max="3828" width="9.140625" style="6"/>
    <col min="3829" max="3832" width="10.5703125" style="6" bestFit="1" customWidth="1"/>
    <col min="3833" max="3836" width="10.85546875" style="6" customWidth="1"/>
    <col min="3837" max="4068" width="9.140625" style="6"/>
    <col min="4069" max="4070" width="1.140625" style="6" customWidth="1"/>
    <col min="4071" max="4071" width="36.28515625" style="6" customWidth="1"/>
    <col min="4072" max="4072" width="9" style="6" customWidth="1"/>
    <col min="4073" max="4073" width="0" style="6" hidden="1" customWidth="1"/>
    <col min="4074" max="4074" width="19.85546875" style="6" bestFit="1" customWidth="1"/>
    <col min="4075" max="4075" width="7.85546875" style="6" customWidth="1"/>
    <col min="4076" max="4076" width="5.85546875" style="6" customWidth="1"/>
    <col min="4077" max="4077" width="7.140625" style="6" customWidth="1"/>
    <col min="4078" max="4078" width="8" style="6" customWidth="1"/>
    <col min="4079" max="4079" width="9.140625" style="6"/>
    <col min="4080" max="4080" width="6.140625" style="6" customWidth="1"/>
    <col min="4081" max="4083" width="8.140625" style="6" customWidth="1"/>
    <col min="4084" max="4084" width="9.140625" style="6"/>
    <col min="4085" max="4088" width="10.5703125" style="6" bestFit="1" customWidth="1"/>
    <col min="4089" max="4092" width="10.85546875" style="6" customWidth="1"/>
    <col min="4093" max="4324" width="9.140625" style="6"/>
    <col min="4325" max="4326" width="1.140625" style="6" customWidth="1"/>
    <col min="4327" max="4327" width="36.28515625" style="6" customWidth="1"/>
    <col min="4328" max="4328" width="9" style="6" customWidth="1"/>
    <col min="4329" max="4329" width="0" style="6" hidden="1" customWidth="1"/>
    <col min="4330" max="4330" width="19.85546875" style="6" bestFit="1" customWidth="1"/>
    <col min="4331" max="4331" width="7.85546875" style="6" customWidth="1"/>
    <col min="4332" max="4332" width="5.85546875" style="6" customWidth="1"/>
    <col min="4333" max="4333" width="7.140625" style="6" customWidth="1"/>
    <col min="4334" max="4334" width="8" style="6" customWidth="1"/>
    <col min="4335" max="4335" width="9.140625" style="6"/>
    <col min="4336" max="4336" width="6.140625" style="6" customWidth="1"/>
    <col min="4337" max="4339" width="8.140625" style="6" customWidth="1"/>
    <col min="4340" max="4340" width="9.140625" style="6"/>
    <col min="4341" max="4344" width="10.5703125" style="6" bestFit="1" customWidth="1"/>
    <col min="4345" max="4348" width="10.85546875" style="6" customWidth="1"/>
    <col min="4349" max="4580" width="9.140625" style="6"/>
    <col min="4581" max="4582" width="1.140625" style="6" customWidth="1"/>
    <col min="4583" max="4583" width="36.28515625" style="6" customWidth="1"/>
    <col min="4584" max="4584" width="9" style="6" customWidth="1"/>
    <col min="4585" max="4585" width="0" style="6" hidden="1" customWidth="1"/>
    <col min="4586" max="4586" width="19.85546875" style="6" bestFit="1" customWidth="1"/>
    <col min="4587" max="4587" width="7.85546875" style="6" customWidth="1"/>
    <col min="4588" max="4588" width="5.85546875" style="6" customWidth="1"/>
    <col min="4589" max="4589" width="7.140625" style="6" customWidth="1"/>
    <col min="4590" max="4590" width="8" style="6" customWidth="1"/>
    <col min="4591" max="4591" width="9.140625" style="6"/>
    <col min="4592" max="4592" width="6.140625" style="6" customWidth="1"/>
    <col min="4593" max="4595" width="8.140625" style="6" customWidth="1"/>
    <col min="4596" max="4596" width="9.140625" style="6"/>
    <col min="4597" max="4600" width="10.5703125" style="6" bestFit="1" customWidth="1"/>
    <col min="4601" max="4604" width="10.85546875" style="6" customWidth="1"/>
    <col min="4605" max="4836" width="9.140625" style="6"/>
    <col min="4837" max="4838" width="1.140625" style="6" customWidth="1"/>
    <col min="4839" max="4839" width="36.28515625" style="6" customWidth="1"/>
    <col min="4840" max="4840" width="9" style="6" customWidth="1"/>
    <col min="4841" max="4841" width="0" style="6" hidden="1" customWidth="1"/>
    <col min="4842" max="4842" width="19.85546875" style="6" bestFit="1" customWidth="1"/>
    <col min="4843" max="4843" width="7.85546875" style="6" customWidth="1"/>
    <col min="4844" max="4844" width="5.85546875" style="6" customWidth="1"/>
    <col min="4845" max="4845" width="7.140625" style="6" customWidth="1"/>
    <col min="4846" max="4846" width="8" style="6" customWidth="1"/>
    <col min="4847" max="4847" width="9.140625" style="6"/>
    <col min="4848" max="4848" width="6.140625" style="6" customWidth="1"/>
    <col min="4849" max="4851" width="8.140625" style="6" customWidth="1"/>
    <col min="4852" max="4852" width="9.140625" style="6"/>
    <col min="4853" max="4856" width="10.5703125" style="6" bestFit="1" customWidth="1"/>
    <col min="4857" max="4860" width="10.85546875" style="6" customWidth="1"/>
    <col min="4861" max="5092" width="9.140625" style="6"/>
    <col min="5093" max="5094" width="1.140625" style="6" customWidth="1"/>
    <col min="5095" max="5095" width="36.28515625" style="6" customWidth="1"/>
    <col min="5096" max="5096" width="9" style="6" customWidth="1"/>
    <col min="5097" max="5097" width="0" style="6" hidden="1" customWidth="1"/>
    <col min="5098" max="5098" width="19.85546875" style="6" bestFit="1" customWidth="1"/>
    <col min="5099" max="5099" width="7.85546875" style="6" customWidth="1"/>
    <col min="5100" max="5100" width="5.85546875" style="6" customWidth="1"/>
    <col min="5101" max="5101" width="7.140625" style="6" customWidth="1"/>
    <col min="5102" max="5102" width="8" style="6" customWidth="1"/>
    <col min="5103" max="5103" width="9.140625" style="6"/>
    <col min="5104" max="5104" width="6.140625" style="6" customWidth="1"/>
    <col min="5105" max="5107" width="8.140625" style="6" customWidth="1"/>
    <col min="5108" max="5108" width="9.140625" style="6"/>
    <col min="5109" max="5112" width="10.5703125" style="6" bestFit="1" customWidth="1"/>
    <col min="5113" max="5116" width="10.85546875" style="6" customWidth="1"/>
    <col min="5117" max="5348" width="9.140625" style="6"/>
    <col min="5349" max="5350" width="1.140625" style="6" customWidth="1"/>
    <col min="5351" max="5351" width="36.28515625" style="6" customWidth="1"/>
    <col min="5352" max="5352" width="9" style="6" customWidth="1"/>
    <col min="5353" max="5353" width="0" style="6" hidden="1" customWidth="1"/>
    <col min="5354" max="5354" width="19.85546875" style="6" bestFit="1" customWidth="1"/>
    <col min="5355" max="5355" width="7.85546875" style="6" customWidth="1"/>
    <col min="5356" max="5356" width="5.85546875" style="6" customWidth="1"/>
    <col min="5357" max="5357" width="7.140625" style="6" customWidth="1"/>
    <col min="5358" max="5358" width="8" style="6" customWidth="1"/>
    <col min="5359" max="5359" width="9.140625" style="6"/>
    <col min="5360" max="5360" width="6.140625" style="6" customWidth="1"/>
    <col min="5361" max="5363" width="8.140625" style="6" customWidth="1"/>
    <col min="5364" max="5364" width="9.140625" style="6"/>
    <col min="5365" max="5368" width="10.5703125" style="6" bestFit="1" customWidth="1"/>
    <col min="5369" max="5372" width="10.85546875" style="6" customWidth="1"/>
    <col min="5373" max="5604" width="9.140625" style="6"/>
    <col min="5605" max="5606" width="1.140625" style="6" customWidth="1"/>
    <col min="5607" max="5607" width="36.28515625" style="6" customWidth="1"/>
    <col min="5608" max="5608" width="9" style="6" customWidth="1"/>
    <col min="5609" max="5609" width="0" style="6" hidden="1" customWidth="1"/>
    <col min="5610" max="5610" width="19.85546875" style="6" bestFit="1" customWidth="1"/>
    <col min="5611" max="5611" width="7.85546875" style="6" customWidth="1"/>
    <col min="5612" max="5612" width="5.85546875" style="6" customWidth="1"/>
    <col min="5613" max="5613" width="7.140625" style="6" customWidth="1"/>
    <col min="5614" max="5614" width="8" style="6" customWidth="1"/>
    <col min="5615" max="5615" width="9.140625" style="6"/>
    <col min="5616" max="5616" width="6.140625" style="6" customWidth="1"/>
    <col min="5617" max="5619" width="8.140625" style="6" customWidth="1"/>
    <col min="5620" max="5620" width="9.140625" style="6"/>
    <col min="5621" max="5624" width="10.5703125" style="6" bestFit="1" customWidth="1"/>
    <col min="5625" max="5628" width="10.85546875" style="6" customWidth="1"/>
    <col min="5629" max="5860" width="9.140625" style="6"/>
    <col min="5861" max="5862" width="1.140625" style="6" customWidth="1"/>
    <col min="5863" max="5863" width="36.28515625" style="6" customWidth="1"/>
    <col min="5864" max="5864" width="9" style="6" customWidth="1"/>
    <col min="5865" max="5865" width="0" style="6" hidden="1" customWidth="1"/>
    <col min="5866" max="5866" width="19.85546875" style="6" bestFit="1" customWidth="1"/>
    <col min="5867" max="5867" width="7.85546875" style="6" customWidth="1"/>
    <col min="5868" max="5868" width="5.85546875" style="6" customWidth="1"/>
    <col min="5869" max="5869" width="7.140625" style="6" customWidth="1"/>
    <col min="5870" max="5870" width="8" style="6" customWidth="1"/>
    <col min="5871" max="5871" width="9.140625" style="6"/>
    <col min="5872" max="5872" width="6.140625" style="6" customWidth="1"/>
    <col min="5873" max="5875" width="8.140625" style="6" customWidth="1"/>
    <col min="5876" max="5876" width="9.140625" style="6"/>
    <col min="5877" max="5880" width="10.5703125" style="6" bestFit="1" customWidth="1"/>
    <col min="5881" max="5884" width="10.85546875" style="6" customWidth="1"/>
    <col min="5885" max="6116" width="9.140625" style="6"/>
    <col min="6117" max="6118" width="1.140625" style="6" customWidth="1"/>
    <col min="6119" max="6119" width="36.28515625" style="6" customWidth="1"/>
    <col min="6120" max="6120" width="9" style="6" customWidth="1"/>
    <col min="6121" max="6121" width="0" style="6" hidden="1" customWidth="1"/>
    <col min="6122" max="6122" width="19.85546875" style="6" bestFit="1" customWidth="1"/>
    <col min="6123" max="6123" width="7.85546875" style="6" customWidth="1"/>
    <col min="6124" max="6124" width="5.85546875" style="6" customWidth="1"/>
    <col min="6125" max="6125" width="7.140625" style="6" customWidth="1"/>
    <col min="6126" max="6126" width="8" style="6" customWidth="1"/>
    <col min="6127" max="6127" width="9.140625" style="6"/>
    <col min="6128" max="6128" width="6.140625" style="6" customWidth="1"/>
    <col min="6129" max="6131" width="8.140625" style="6" customWidth="1"/>
    <col min="6132" max="6132" width="9.140625" style="6"/>
    <col min="6133" max="6136" width="10.5703125" style="6" bestFit="1" customWidth="1"/>
    <col min="6137" max="6140" width="10.85546875" style="6" customWidth="1"/>
    <col min="6141" max="6372" width="9.140625" style="6"/>
    <col min="6373" max="6374" width="1.140625" style="6" customWidth="1"/>
    <col min="6375" max="6375" width="36.28515625" style="6" customWidth="1"/>
    <col min="6376" max="6376" width="9" style="6" customWidth="1"/>
    <col min="6377" max="6377" width="0" style="6" hidden="1" customWidth="1"/>
    <col min="6378" max="6378" width="19.85546875" style="6" bestFit="1" customWidth="1"/>
    <col min="6379" max="6379" width="7.85546875" style="6" customWidth="1"/>
    <col min="6380" max="6380" width="5.85546875" style="6" customWidth="1"/>
    <col min="6381" max="6381" width="7.140625" style="6" customWidth="1"/>
    <col min="6382" max="6382" width="8" style="6" customWidth="1"/>
    <col min="6383" max="6383" width="9.140625" style="6"/>
    <col min="6384" max="6384" width="6.140625" style="6" customWidth="1"/>
    <col min="6385" max="6387" width="8.140625" style="6" customWidth="1"/>
    <col min="6388" max="6388" width="9.140625" style="6"/>
    <col min="6389" max="6392" width="10.5703125" style="6" bestFit="1" customWidth="1"/>
    <col min="6393" max="6396" width="10.85546875" style="6" customWidth="1"/>
    <col min="6397" max="6628" width="9.140625" style="6"/>
    <col min="6629" max="6630" width="1.140625" style="6" customWidth="1"/>
    <col min="6631" max="6631" width="36.28515625" style="6" customWidth="1"/>
    <col min="6632" max="6632" width="9" style="6" customWidth="1"/>
    <col min="6633" max="6633" width="0" style="6" hidden="1" customWidth="1"/>
    <col min="6634" max="6634" width="19.85546875" style="6" bestFit="1" customWidth="1"/>
    <col min="6635" max="6635" width="7.85546875" style="6" customWidth="1"/>
    <col min="6636" max="6636" width="5.85546875" style="6" customWidth="1"/>
    <col min="6637" max="6637" width="7.140625" style="6" customWidth="1"/>
    <col min="6638" max="6638" width="8" style="6" customWidth="1"/>
    <col min="6639" max="6639" width="9.140625" style="6"/>
    <col min="6640" max="6640" width="6.140625" style="6" customWidth="1"/>
    <col min="6641" max="6643" width="8.140625" style="6" customWidth="1"/>
    <col min="6644" max="6644" width="9.140625" style="6"/>
    <col min="6645" max="6648" width="10.5703125" style="6" bestFit="1" customWidth="1"/>
    <col min="6649" max="6652" width="10.85546875" style="6" customWidth="1"/>
    <col min="6653" max="6884" width="9.140625" style="6"/>
    <col min="6885" max="6886" width="1.140625" style="6" customWidth="1"/>
    <col min="6887" max="6887" width="36.28515625" style="6" customWidth="1"/>
    <col min="6888" max="6888" width="9" style="6" customWidth="1"/>
    <col min="6889" max="6889" width="0" style="6" hidden="1" customWidth="1"/>
    <col min="6890" max="6890" width="19.85546875" style="6" bestFit="1" customWidth="1"/>
    <col min="6891" max="6891" width="7.85546875" style="6" customWidth="1"/>
    <col min="6892" max="6892" width="5.85546875" style="6" customWidth="1"/>
    <col min="6893" max="6893" width="7.140625" style="6" customWidth="1"/>
    <col min="6894" max="6894" width="8" style="6" customWidth="1"/>
    <col min="6895" max="6895" width="9.140625" style="6"/>
    <col min="6896" max="6896" width="6.140625" style="6" customWidth="1"/>
    <col min="6897" max="6899" width="8.140625" style="6" customWidth="1"/>
    <col min="6900" max="6900" width="9.140625" style="6"/>
    <col min="6901" max="6904" width="10.5703125" style="6" bestFit="1" customWidth="1"/>
    <col min="6905" max="6908" width="10.85546875" style="6" customWidth="1"/>
    <col min="6909" max="7140" width="9.140625" style="6"/>
    <col min="7141" max="7142" width="1.140625" style="6" customWidth="1"/>
    <col min="7143" max="7143" width="36.28515625" style="6" customWidth="1"/>
    <col min="7144" max="7144" width="9" style="6" customWidth="1"/>
    <col min="7145" max="7145" width="0" style="6" hidden="1" customWidth="1"/>
    <col min="7146" max="7146" width="19.85546875" style="6" bestFit="1" customWidth="1"/>
    <col min="7147" max="7147" width="7.85546875" style="6" customWidth="1"/>
    <col min="7148" max="7148" width="5.85546875" style="6" customWidth="1"/>
    <col min="7149" max="7149" width="7.140625" style="6" customWidth="1"/>
    <col min="7150" max="7150" width="8" style="6" customWidth="1"/>
    <col min="7151" max="7151" width="9.140625" style="6"/>
    <col min="7152" max="7152" width="6.140625" style="6" customWidth="1"/>
    <col min="7153" max="7155" width="8.140625" style="6" customWidth="1"/>
    <col min="7156" max="7156" width="9.140625" style="6"/>
    <col min="7157" max="7160" width="10.5703125" style="6" bestFit="1" customWidth="1"/>
    <col min="7161" max="7164" width="10.85546875" style="6" customWidth="1"/>
    <col min="7165" max="7396" width="9.140625" style="6"/>
    <col min="7397" max="7398" width="1.140625" style="6" customWidth="1"/>
    <col min="7399" max="7399" width="36.28515625" style="6" customWidth="1"/>
    <col min="7400" max="7400" width="9" style="6" customWidth="1"/>
    <col min="7401" max="7401" width="0" style="6" hidden="1" customWidth="1"/>
    <col min="7402" max="7402" width="19.85546875" style="6" bestFit="1" customWidth="1"/>
    <col min="7403" max="7403" width="7.85546875" style="6" customWidth="1"/>
    <col min="7404" max="7404" width="5.85546875" style="6" customWidth="1"/>
    <col min="7405" max="7405" width="7.140625" style="6" customWidth="1"/>
    <col min="7406" max="7406" width="8" style="6" customWidth="1"/>
    <col min="7407" max="7407" width="9.140625" style="6"/>
    <col min="7408" max="7408" width="6.140625" style="6" customWidth="1"/>
    <col min="7409" max="7411" width="8.140625" style="6" customWidth="1"/>
    <col min="7412" max="7412" width="9.140625" style="6"/>
    <col min="7413" max="7416" width="10.5703125" style="6" bestFit="1" customWidth="1"/>
    <col min="7417" max="7420" width="10.85546875" style="6" customWidth="1"/>
    <col min="7421" max="7652" width="9.140625" style="6"/>
    <col min="7653" max="7654" width="1.140625" style="6" customWidth="1"/>
    <col min="7655" max="7655" width="36.28515625" style="6" customWidth="1"/>
    <col min="7656" max="7656" width="9" style="6" customWidth="1"/>
    <col min="7657" max="7657" width="0" style="6" hidden="1" customWidth="1"/>
    <col min="7658" max="7658" width="19.85546875" style="6" bestFit="1" customWidth="1"/>
    <col min="7659" max="7659" width="7.85546875" style="6" customWidth="1"/>
    <col min="7660" max="7660" width="5.85546875" style="6" customWidth="1"/>
    <col min="7661" max="7661" width="7.140625" style="6" customWidth="1"/>
    <col min="7662" max="7662" width="8" style="6" customWidth="1"/>
    <col min="7663" max="7663" width="9.140625" style="6"/>
    <col min="7664" max="7664" width="6.140625" style="6" customWidth="1"/>
    <col min="7665" max="7667" width="8.140625" style="6" customWidth="1"/>
    <col min="7668" max="7668" width="9.140625" style="6"/>
    <col min="7669" max="7672" width="10.5703125" style="6" bestFit="1" customWidth="1"/>
    <col min="7673" max="7676" width="10.85546875" style="6" customWidth="1"/>
    <col min="7677" max="7908" width="9.140625" style="6"/>
    <col min="7909" max="7910" width="1.140625" style="6" customWidth="1"/>
    <col min="7911" max="7911" width="36.28515625" style="6" customWidth="1"/>
    <col min="7912" max="7912" width="9" style="6" customWidth="1"/>
    <col min="7913" max="7913" width="0" style="6" hidden="1" customWidth="1"/>
    <col min="7914" max="7914" width="19.85546875" style="6" bestFit="1" customWidth="1"/>
    <col min="7915" max="7915" width="7.85546875" style="6" customWidth="1"/>
    <col min="7916" max="7916" width="5.85546875" style="6" customWidth="1"/>
    <col min="7917" max="7917" width="7.140625" style="6" customWidth="1"/>
    <col min="7918" max="7918" width="8" style="6" customWidth="1"/>
    <col min="7919" max="7919" width="9.140625" style="6"/>
    <col min="7920" max="7920" width="6.140625" style="6" customWidth="1"/>
    <col min="7921" max="7923" width="8.140625" style="6" customWidth="1"/>
    <col min="7924" max="7924" width="9.140625" style="6"/>
    <col min="7925" max="7928" width="10.5703125" style="6" bestFit="1" customWidth="1"/>
    <col min="7929" max="7932" width="10.85546875" style="6" customWidth="1"/>
    <col min="7933" max="8164" width="9.140625" style="6"/>
    <col min="8165" max="8166" width="1.140625" style="6" customWidth="1"/>
    <col min="8167" max="8167" width="36.28515625" style="6" customWidth="1"/>
    <col min="8168" max="8168" width="9" style="6" customWidth="1"/>
    <col min="8169" max="8169" width="0" style="6" hidden="1" customWidth="1"/>
    <col min="8170" max="8170" width="19.85546875" style="6" bestFit="1" customWidth="1"/>
    <col min="8171" max="8171" width="7.85546875" style="6" customWidth="1"/>
    <col min="8172" max="8172" width="5.85546875" style="6" customWidth="1"/>
    <col min="8173" max="8173" width="7.140625" style="6" customWidth="1"/>
    <col min="8174" max="8174" width="8" style="6" customWidth="1"/>
    <col min="8175" max="8175" width="9.140625" style="6"/>
    <col min="8176" max="8176" width="6.140625" style="6" customWidth="1"/>
    <col min="8177" max="8179" width="8.140625" style="6" customWidth="1"/>
    <col min="8180" max="8180" width="9.140625" style="6"/>
    <col min="8181" max="8184" width="10.5703125" style="6" bestFit="1" customWidth="1"/>
    <col min="8185" max="8188" width="10.85546875" style="6" customWidth="1"/>
    <col min="8189" max="8420" width="9.140625" style="6"/>
    <col min="8421" max="8422" width="1.140625" style="6" customWidth="1"/>
    <col min="8423" max="8423" width="36.28515625" style="6" customWidth="1"/>
    <col min="8424" max="8424" width="9" style="6" customWidth="1"/>
    <col min="8425" max="8425" width="0" style="6" hidden="1" customWidth="1"/>
    <col min="8426" max="8426" width="19.85546875" style="6" bestFit="1" customWidth="1"/>
    <col min="8427" max="8427" width="7.85546875" style="6" customWidth="1"/>
    <col min="8428" max="8428" width="5.85546875" style="6" customWidth="1"/>
    <col min="8429" max="8429" width="7.140625" style="6" customWidth="1"/>
    <col min="8430" max="8430" width="8" style="6" customWidth="1"/>
    <col min="8431" max="8431" width="9.140625" style="6"/>
    <col min="8432" max="8432" width="6.140625" style="6" customWidth="1"/>
    <col min="8433" max="8435" width="8.140625" style="6" customWidth="1"/>
    <col min="8436" max="8436" width="9.140625" style="6"/>
    <col min="8437" max="8440" width="10.5703125" style="6" bestFit="1" customWidth="1"/>
    <col min="8441" max="8444" width="10.85546875" style="6" customWidth="1"/>
    <col min="8445" max="8676" width="9.140625" style="6"/>
    <col min="8677" max="8678" width="1.140625" style="6" customWidth="1"/>
    <col min="8679" max="8679" width="36.28515625" style="6" customWidth="1"/>
    <col min="8680" max="8680" width="9" style="6" customWidth="1"/>
    <col min="8681" max="8681" width="0" style="6" hidden="1" customWidth="1"/>
    <col min="8682" max="8682" width="19.85546875" style="6" bestFit="1" customWidth="1"/>
    <col min="8683" max="8683" width="7.85546875" style="6" customWidth="1"/>
    <col min="8684" max="8684" width="5.85546875" style="6" customWidth="1"/>
    <col min="8685" max="8685" width="7.140625" style="6" customWidth="1"/>
    <col min="8686" max="8686" width="8" style="6" customWidth="1"/>
    <col min="8687" max="8687" width="9.140625" style="6"/>
    <col min="8688" max="8688" width="6.140625" style="6" customWidth="1"/>
    <col min="8689" max="8691" width="8.140625" style="6" customWidth="1"/>
    <col min="8692" max="8692" width="9.140625" style="6"/>
    <col min="8693" max="8696" width="10.5703125" style="6" bestFit="1" customWidth="1"/>
    <col min="8697" max="8700" width="10.85546875" style="6" customWidth="1"/>
    <col min="8701" max="8932" width="9.140625" style="6"/>
    <col min="8933" max="8934" width="1.140625" style="6" customWidth="1"/>
    <col min="8935" max="8935" width="36.28515625" style="6" customWidth="1"/>
    <col min="8936" max="8936" width="9" style="6" customWidth="1"/>
    <col min="8937" max="8937" width="0" style="6" hidden="1" customWidth="1"/>
    <col min="8938" max="8938" width="19.85546875" style="6" bestFit="1" customWidth="1"/>
    <col min="8939" max="8939" width="7.85546875" style="6" customWidth="1"/>
    <col min="8940" max="8940" width="5.85546875" style="6" customWidth="1"/>
    <col min="8941" max="8941" width="7.140625" style="6" customWidth="1"/>
    <col min="8942" max="8942" width="8" style="6" customWidth="1"/>
    <col min="8943" max="8943" width="9.140625" style="6"/>
    <col min="8944" max="8944" width="6.140625" style="6" customWidth="1"/>
    <col min="8945" max="8947" width="8.140625" style="6" customWidth="1"/>
    <col min="8948" max="8948" width="9.140625" style="6"/>
    <col min="8949" max="8952" width="10.5703125" style="6" bestFit="1" customWidth="1"/>
    <col min="8953" max="8956" width="10.85546875" style="6" customWidth="1"/>
    <col min="8957" max="9188" width="9.140625" style="6"/>
    <col min="9189" max="9190" width="1.140625" style="6" customWidth="1"/>
    <col min="9191" max="9191" width="36.28515625" style="6" customWidth="1"/>
    <col min="9192" max="9192" width="9" style="6" customWidth="1"/>
    <col min="9193" max="9193" width="0" style="6" hidden="1" customWidth="1"/>
    <col min="9194" max="9194" width="19.85546875" style="6" bestFit="1" customWidth="1"/>
    <col min="9195" max="9195" width="7.85546875" style="6" customWidth="1"/>
    <col min="9196" max="9196" width="5.85546875" style="6" customWidth="1"/>
    <col min="9197" max="9197" width="7.140625" style="6" customWidth="1"/>
    <col min="9198" max="9198" width="8" style="6" customWidth="1"/>
    <col min="9199" max="9199" width="9.140625" style="6"/>
    <col min="9200" max="9200" width="6.140625" style="6" customWidth="1"/>
    <col min="9201" max="9203" width="8.140625" style="6" customWidth="1"/>
    <col min="9204" max="9204" width="9.140625" style="6"/>
    <col min="9205" max="9208" width="10.5703125" style="6" bestFit="1" customWidth="1"/>
    <col min="9209" max="9212" width="10.85546875" style="6" customWidth="1"/>
    <col min="9213" max="9444" width="9.140625" style="6"/>
    <col min="9445" max="9446" width="1.140625" style="6" customWidth="1"/>
    <col min="9447" max="9447" width="36.28515625" style="6" customWidth="1"/>
    <col min="9448" max="9448" width="9" style="6" customWidth="1"/>
    <col min="9449" max="9449" width="0" style="6" hidden="1" customWidth="1"/>
    <col min="9450" max="9450" width="19.85546875" style="6" bestFit="1" customWidth="1"/>
    <col min="9451" max="9451" width="7.85546875" style="6" customWidth="1"/>
    <col min="9452" max="9452" width="5.85546875" style="6" customWidth="1"/>
    <col min="9453" max="9453" width="7.140625" style="6" customWidth="1"/>
    <col min="9454" max="9454" width="8" style="6" customWidth="1"/>
    <col min="9455" max="9455" width="9.140625" style="6"/>
    <col min="9456" max="9456" width="6.140625" style="6" customWidth="1"/>
    <col min="9457" max="9459" width="8.140625" style="6" customWidth="1"/>
    <col min="9460" max="9460" width="9.140625" style="6"/>
    <col min="9461" max="9464" width="10.5703125" style="6" bestFit="1" customWidth="1"/>
    <col min="9465" max="9468" width="10.85546875" style="6" customWidth="1"/>
    <col min="9469" max="9700" width="9.140625" style="6"/>
    <col min="9701" max="9702" width="1.140625" style="6" customWidth="1"/>
    <col min="9703" max="9703" width="36.28515625" style="6" customWidth="1"/>
    <col min="9704" max="9704" width="9" style="6" customWidth="1"/>
    <col min="9705" max="9705" width="0" style="6" hidden="1" customWidth="1"/>
    <col min="9706" max="9706" width="19.85546875" style="6" bestFit="1" customWidth="1"/>
    <col min="9707" max="9707" width="7.85546875" style="6" customWidth="1"/>
    <col min="9708" max="9708" width="5.85546875" style="6" customWidth="1"/>
    <col min="9709" max="9709" width="7.140625" style="6" customWidth="1"/>
    <col min="9710" max="9710" width="8" style="6" customWidth="1"/>
    <col min="9711" max="9711" width="9.140625" style="6"/>
    <col min="9712" max="9712" width="6.140625" style="6" customWidth="1"/>
    <col min="9713" max="9715" width="8.140625" style="6" customWidth="1"/>
    <col min="9716" max="9716" width="9.140625" style="6"/>
    <col min="9717" max="9720" width="10.5703125" style="6" bestFit="1" customWidth="1"/>
    <col min="9721" max="9724" width="10.85546875" style="6" customWidth="1"/>
    <col min="9725" max="9956" width="9.140625" style="6"/>
    <col min="9957" max="9958" width="1.140625" style="6" customWidth="1"/>
    <col min="9959" max="9959" width="36.28515625" style="6" customWidth="1"/>
    <col min="9960" max="9960" width="9" style="6" customWidth="1"/>
    <col min="9961" max="9961" width="0" style="6" hidden="1" customWidth="1"/>
    <col min="9962" max="9962" width="19.85546875" style="6" bestFit="1" customWidth="1"/>
    <col min="9963" max="9963" width="7.85546875" style="6" customWidth="1"/>
    <col min="9964" max="9964" width="5.85546875" style="6" customWidth="1"/>
    <col min="9965" max="9965" width="7.140625" style="6" customWidth="1"/>
    <col min="9966" max="9966" width="8" style="6" customWidth="1"/>
    <col min="9967" max="9967" width="9.140625" style="6"/>
    <col min="9968" max="9968" width="6.140625" style="6" customWidth="1"/>
    <col min="9969" max="9971" width="8.140625" style="6" customWidth="1"/>
    <col min="9972" max="9972" width="9.140625" style="6"/>
    <col min="9973" max="9976" width="10.5703125" style="6" bestFit="1" customWidth="1"/>
    <col min="9977" max="9980" width="10.85546875" style="6" customWidth="1"/>
    <col min="9981" max="10212" width="9.140625" style="6"/>
    <col min="10213" max="10214" width="1.140625" style="6" customWidth="1"/>
    <col min="10215" max="10215" width="36.28515625" style="6" customWidth="1"/>
    <col min="10216" max="10216" width="9" style="6" customWidth="1"/>
    <col min="10217" max="10217" width="0" style="6" hidden="1" customWidth="1"/>
    <col min="10218" max="10218" width="19.85546875" style="6" bestFit="1" customWidth="1"/>
    <col min="10219" max="10219" width="7.85546875" style="6" customWidth="1"/>
    <col min="10220" max="10220" width="5.85546875" style="6" customWidth="1"/>
    <col min="10221" max="10221" width="7.140625" style="6" customWidth="1"/>
    <col min="10222" max="10222" width="8" style="6" customWidth="1"/>
    <col min="10223" max="10223" width="9.140625" style="6"/>
    <col min="10224" max="10224" width="6.140625" style="6" customWidth="1"/>
    <col min="10225" max="10227" width="8.140625" style="6" customWidth="1"/>
    <col min="10228" max="10228" width="9.140625" style="6"/>
    <col min="10229" max="10232" width="10.5703125" style="6" bestFit="1" customWidth="1"/>
    <col min="10233" max="10236" width="10.85546875" style="6" customWidth="1"/>
    <col min="10237" max="10468" width="9.140625" style="6"/>
    <col min="10469" max="10470" width="1.140625" style="6" customWidth="1"/>
    <col min="10471" max="10471" width="36.28515625" style="6" customWidth="1"/>
    <col min="10472" max="10472" width="9" style="6" customWidth="1"/>
    <col min="10473" max="10473" width="0" style="6" hidden="1" customWidth="1"/>
    <col min="10474" max="10474" width="19.85546875" style="6" bestFit="1" customWidth="1"/>
    <col min="10475" max="10475" width="7.85546875" style="6" customWidth="1"/>
    <col min="10476" max="10476" width="5.85546875" style="6" customWidth="1"/>
    <col min="10477" max="10477" width="7.140625" style="6" customWidth="1"/>
    <col min="10478" max="10478" width="8" style="6" customWidth="1"/>
    <col min="10479" max="10479" width="9.140625" style="6"/>
    <col min="10480" max="10480" width="6.140625" style="6" customWidth="1"/>
    <col min="10481" max="10483" width="8.140625" style="6" customWidth="1"/>
    <col min="10484" max="10484" width="9.140625" style="6"/>
    <col min="10485" max="10488" width="10.5703125" style="6" bestFit="1" customWidth="1"/>
    <col min="10489" max="10492" width="10.85546875" style="6" customWidth="1"/>
    <col min="10493" max="10724" width="9.140625" style="6"/>
    <col min="10725" max="10726" width="1.140625" style="6" customWidth="1"/>
    <col min="10727" max="10727" width="36.28515625" style="6" customWidth="1"/>
    <col min="10728" max="10728" width="9" style="6" customWidth="1"/>
    <col min="10729" max="10729" width="0" style="6" hidden="1" customWidth="1"/>
    <col min="10730" max="10730" width="19.85546875" style="6" bestFit="1" customWidth="1"/>
    <col min="10731" max="10731" width="7.85546875" style="6" customWidth="1"/>
    <col min="10732" max="10732" width="5.85546875" style="6" customWidth="1"/>
    <col min="10733" max="10733" width="7.140625" style="6" customWidth="1"/>
    <col min="10734" max="10734" width="8" style="6" customWidth="1"/>
    <col min="10735" max="10735" width="9.140625" style="6"/>
    <col min="10736" max="10736" width="6.140625" style="6" customWidth="1"/>
    <col min="10737" max="10739" width="8.140625" style="6" customWidth="1"/>
    <col min="10740" max="10740" width="9.140625" style="6"/>
    <col min="10741" max="10744" width="10.5703125" style="6" bestFit="1" customWidth="1"/>
    <col min="10745" max="10748" width="10.85546875" style="6" customWidth="1"/>
    <col min="10749" max="10980" width="9.140625" style="6"/>
    <col min="10981" max="10982" width="1.140625" style="6" customWidth="1"/>
    <col min="10983" max="10983" width="36.28515625" style="6" customWidth="1"/>
    <col min="10984" max="10984" width="9" style="6" customWidth="1"/>
    <col min="10985" max="10985" width="0" style="6" hidden="1" customWidth="1"/>
    <col min="10986" max="10986" width="19.85546875" style="6" bestFit="1" customWidth="1"/>
    <col min="10987" max="10987" width="7.85546875" style="6" customWidth="1"/>
    <col min="10988" max="10988" width="5.85546875" style="6" customWidth="1"/>
    <col min="10989" max="10989" width="7.140625" style="6" customWidth="1"/>
    <col min="10990" max="10990" width="8" style="6" customWidth="1"/>
    <col min="10991" max="10991" width="9.140625" style="6"/>
    <col min="10992" max="10992" width="6.140625" style="6" customWidth="1"/>
    <col min="10993" max="10995" width="8.140625" style="6" customWidth="1"/>
    <col min="10996" max="10996" width="9.140625" style="6"/>
    <col min="10997" max="11000" width="10.5703125" style="6" bestFit="1" customWidth="1"/>
    <col min="11001" max="11004" width="10.85546875" style="6" customWidth="1"/>
    <col min="11005" max="11236" width="9.140625" style="6"/>
    <col min="11237" max="11238" width="1.140625" style="6" customWidth="1"/>
    <col min="11239" max="11239" width="36.28515625" style="6" customWidth="1"/>
    <col min="11240" max="11240" width="9" style="6" customWidth="1"/>
    <col min="11241" max="11241" width="0" style="6" hidden="1" customWidth="1"/>
    <col min="11242" max="11242" width="19.85546875" style="6" bestFit="1" customWidth="1"/>
    <col min="11243" max="11243" width="7.85546875" style="6" customWidth="1"/>
    <col min="11244" max="11244" width="5.85546875" style="6" customWidth="1"/>
    <col min="11245" max="11245" width="7.140625" style="6" customWidth="1"/>
    <col min="11246" max="11246" width="8" style="6" customWidth="1"/>
    <col min="11247" max="11247" width="9.140625" style="6"/>
    <col min="11248" max="11248" width="6.140625" style="6" customWidth="1"/>
    <col min="11249" max="11251" width="8.140625" style="6" customWidth="1"/>
    <col min="11252" max="11252" width="9.140625" style="6"/>
    <col min="11253" max="11256" width="10.5703125" style="6" bestFit="1" customWidth="1"/>
    <col min="11257" max="11260" width="10.85546875" style="6" customWidth="1"/>
    <col min="11261" max="11492" width="9.140625" style="6"/>
    <col min="11493" max="11494" width="1.140625" style="6" customWidth="1"/>
    <col min="11495" max="11495" width="36.28515625" style="6" customWidth="1"/>
    <col min="11496" max="11496" width="9" style="6" customWidth="1"/>
    <col min="11497" max="11497" width="0" style="6" hidden="1" customWidth="1"/>
    <col min="11498" max="11498" width="19.85546875" style="6" bestFit="1" customWidth="1"/>
    <col min="11499" max="11499" width="7.85546875" style="6" customWidth="1"/>
    <col min="11500" max="11500" width="5.85546875" style="6" customWidth="1"/>
    <col min="11501" max="11501" width="7.140625" style="6" customWidth="1"/>
    <col min="11502" max="11502" width="8" style="6" customWidth="1"/>
    <col min="11503" max="11503" width="9.140625" style="6"/>
    <col min="11504" max="11504" width="6.140625" style="6" customWidth="1"/>
    <col min="11505" max="11507" width="8.140625" style="6" customWidth="1"/>
    <col min="11508" max="11508" width="9.140625" style="6"/>
    <col min="11509" max="11512" width="10.5703125" style="6" bestFit="1" customWidth="1"/>
    <col min="11513" max="11516" width="10.85546875" style="6" customWidth="1"/>
    <col min="11517" max="11748" width="9.140625" style="6"/>
    <col min="11749" max="11750" width="1.140625" style="6" customWidth="1"/>
    <col min="11751" max="11751" width="36.28515625" style="6" customWidth="1"/>
    <col min="11752" max="11752" width="9" style="6" customWidth="1"/>
    <col min="11753" max="11753" width="0" style="6" hidden="1" customWidth="1"/>
    <col min="11754" max="11754" width="19.85546875" style="6" bestFit="1" customWidth="1"/>
    <col min="11755" max="11755" width="7.85546875" style="6" customWidth="1"/>
    <col min="11756" max="11756" width="5.85546875" style="6" customWidth="1"/>
    <col min="11757" max="11757" width="7.140625" style="6" customWidth="1"/>
    <col min="11758" max="11758" width="8" style="6" customWidth="1"/>
    <col min="11759" max="11759" width="9.140625" style="6"/>
    <col min="11760" max="11760" width="6.140625" style="6" customWidth="1"/>
    <col min="11761" max="11763" width="8.140625" style="6" customWidth="1"/>
    <col min="11764" max="11764" width="9.140625" style="6"/>
    <col min="11765" max="11768" width="10.5703125" style="6" bestFit="1" customWidth="1"/>
    <col min="11769" max="11772" width="10.85546875" style="6" customWidth="1"/>
    <col min="11773" max="12004" width="9.140625" style="6"/>
    <col min="12005" max="12006" width="1.140625" style="6" customWidth="1"/>
    <col min="12007" max="12007" width="36.28515625" style="6" customWidth="1"/>
    <col min="12008" max="12008" width="9" style="6" customWidth="1"/>
    <col min="12009" max="12009" width="0" style="6" hidden="1" customWidth="1"/>
    <col min="12010" max="12010" width="19.85546875" style="6" bestFit="1" customWidth="1"/>
    <col min="12011" max="12011" width="7.85546875" style="6" customWidth="1"/>
    <col min="12012" max="12012" width="5.85546875" style="6" customWidth="1"/>
    <col min="12013" max="12013" width="7.140625" style="6" customWidth="1"/>
    <col min="12014" max="12014" width="8" style="6" customWidth="1"/>
    <col min="12015" max="12015" width="9.140625" style="6"/>
    <col min="12016" max="12016" width="6.140625" style="6" customWidth="1"/>
    <col min="12017" max="12019" width="8.140625" style="6" customWidth="1"/>
    <col min="12020" max="12020" width="9.140625" style="6"/>
    <col min="12021" max="12024" width="10.5703125" style="6" bestFit="1" customWidth="1"/>
    <col min="12025" max="12028" width="10.85546875" style="6" customWidth="1"/>
    <col min="12029" max="12260" width="9.140625" style="6"/>
    <col min="12261" max="12262" width="1.140625" style="6" customWidth="1"/>
    <col min="12263" max="12263" width="36.28515625" style="6" customWidth="1"/>
    <col min="12264" max="12264" width="9" style="6" customWidth="1"/>
    <col min="12265" max="12265" width="0" style="6" hidden="1" customWidth="1"/>
    <col min="12266" max="12266" width="19.85546875" style="6" bestFit="1" customWidth="1"/>
    <col min="12267" max="12267" width="7.85546875" style="6" customWidth="1"/>
    <col min="12268" max="12268" width="5.85546875" style="6" customWidth="1"/>
    <col min="12269" max="12269" width="7.140625" style="6" customWidth="1"/>
    <col min="12270" max="12270" width="8" style="6" customWidth="1"/>
    <col min="12271" max="12271" width="9.140625" style="6"/>
    <col min="12272" max="12272" width="6.140625" style="6" customWidth="1"/>
    <col min="12273" max="12275" width="8.140625" style="6" customWidth="1"/>
    <col min="12276" max="12276" width="9.140625" style="6"/>
    <col min="12277" max="12280" width="10.5703125" style="6" bestFit="1" customWidth="1"/>
    <col min="12281" max="12284" width="10.85546875" style="6" customWidth="1"/>
    <col min="12285" max="12516" width="9.140625" style="6"/>
    <col min="12517" max="12518" width="1.140625" style="6" customWidth="1"/>
    <col min="12519" max="12519" width="36.28515625" style="6" customWidth="1"/>
    <col min="12520" max="12520" width="9" style="6" customWidth="1"/>
    <col min="12521" max="12521" width="0" style="6" hidden="1" customWidth="1"/>
    <col min="12522" max="12522" width="19.85546875" style="6" bestFit="1" customWidth="1"/>
    <col min="12523" max="12523" width="7.85546875" style="6" customWidth="1"/>
    <col min="12524" max="12524" width="5.85546875" style="6" customWidth="1"/>
    <col min="12525" max="12525" width="7.140625" style="6" customWidth="1"/>
    <col min="12526" max="12526" width="8" style="6" customWidth="1"/>
    <col min="12527" max="12527" width="9.140625" style="6"/>
    <col min="12528" max="12528" width="6.140625" style="6" customWidth="1"/>
    <col min="12529" max="12531" width="8.140625" style="6" customWidth="1"/>
    <col min="12532" max="12532" width="9.140625" style="6"/>
    <col min="12533" max="12536" width="10.5703125" style="6" bestFit="1" customWidth="1"/>
    <col min="12537" max="12540" width="10.85546875" style="6" customWidth="1"/>
    <col min="12541" max="12772" width="9.140625" style="6"/>
    <col min="12773" max="12774" width="1.140625" style="6" customWidth="1"/>
    <col min="12775" max="12775" width="36.28515625" style="6" customWidth="1"/>
    <col min="12776" max="12776" width="9" style="6" customWidth="1"/>
    <col min="12777" max="12777" width="0" style="6" hidden="1" customWidth="1"/>
    <col min="12778" max="12778" width="19.85546875" style="6" bestFit="1" customWidth="1"/>
    <col min="12779" max="12779" width="7.85546875" style="6" customWidth="1"/>
    <col min="12780" max="12780" width="5.85546875" style="6" customWidth="1"/>
    <col min="12781" max="12781" width="7.140625" style="6" customWidth="1"/>
    <col min="12782" max="12782" width="8" style="6" customWidth="1"/>
    <col min="12783" max="12783" width="9.140625" style="6"/>
    <col min="12784" max="12784" width="6.140625" style="6" customWidth="1"/>
    <col min="12785" max="12787" width="8.140625" style="6" customWidth="1"/>
    <col min="12788" max="12788" width="9.140625" style="6"/>
    <col min="12789" max="12792" width="10.5703125" style="6" bestFit="1" customWidth="1"/>
    <col min="12793" max="12796" width="10.85546875" style="6" customWidth="1"/>
    <col min="12797" max="13028" width="9.140625" style="6"/>
    <col min="13029" max="13030" width="1.140625" style="6" customWidth="1"/>
    <col min="13031" max="13031" width="36.28515625" style="6" customWidth="1"/>
    <col min="13032" max="13032" width="9" style="6" customWidth="1"/>
    <col min="13033" max="13033" width="0" style="6" hidden="1" customWidth="1"/>
    <col min="13034" max="13034" width="19.85546875" style="6" bestFit="1" customWidth="1"/>
    <col min="13035" max="13035" width="7.85546875" style="6" customWidth="1"/>
    <col min="13036" max="13036" width="5.85546875" style="6" customWidth="1"/>
    <col min="13037" max="13037" width="7.140625" style="6" customWidth="1"/>
    <col min="13038" max="13038" width="8" style="6" customWidth="1"/>
    <col min="13039" max="13039" width="9.140625" style="6"/>
    <col min="13040" max="13040" width="6.140625" style="6" customWidth="1"/>
    <col min="13041" max="13043" width="8.140625" style="6" customWidth="1"/>
    <col min="13044" max="13044" width="9.140625" style="6"/>
    <col min="13045" max="13048" width="10.5703125" style="6" bestFit="1" customWidth="1"/>
    <col min="13049" max="13052" width="10.85546875" style="6" customWidth="1"/>
    <col min="13053" max="13284" width="9.140625" style="6"/>
    <col min="13285" max="13286" width="1.140625" style="6" customWidth="1"/>
    <col min="13287" max="13287" width="36.28515625" style="6" customWidth="1"/>
    <col min="13288" max="13288" width="9" style="6" customWidth="1"/>
    <col min="13289" max="13289" width="0" style="6" hidden="1" customWidth="1"/>
    <col min="13290" max="13290" width="19.85546875" style="6" bestFit="1" customWidth="1"/>
    <col min="13291" max="13291" width="7.85546875" style="6" customWidth="1"/>
    <col min="13292" max="13292" width="5.85546875" style="6" customWidth="1"/>
    <col min="13293" max="13293" width="7.140625" style="6" customWidth="1"/>
    <col min="13294" max="13294" width="8" style="6" customWidth="1"/>
    <col min="13295" max="13295" width="9.140625" style="6"/>
    <col min="13296" max="13296" width="6.140625" style="6" customWidth="1"/>
    <col min="13297" max="13299" width="8.140625" style="6" customWidth="1"/>
    <col min="13300" max="13300" width="9.140625" style="6"/>
    <col min="13301" max="13304" width="10.5703125" style="6" bestFit="1" customWidth="1"/>
    <col min="13305" max="13308" width="10.85546875" style="6" customWidth="1"/>
    <col min="13309" max="13540" width="9.140625" style="6"/>
    <col min="13541" max="13542" width="1.140625" style="6" customWidth="1"/>
    <col min="13543" max="13543" width="36.28515625" style="6" customWidth="1"/>
    <col min="13544" max="13544" width="9" style="6" customWidth="1"/>
    <col min="13545" max="13545" width="0" style="6" hidden="1" customWidth="1"/>
    <col min="13546" max="13546" width="19.85546875" style="6" bestFit="1" customWidth="1"/>
    <col min="13547" max="13547" width="7.85546875" style="6" customWidth="1"/>
    <col min="13548" max="13548" width="5.85546875" style="6" customWidth="1"/>
    <col min="13549" max="13549" width="7.140625" style="6" customWidth="1"/>
    <col min="13550" max="13550" width="8" style="6" customWidth="1"/>
    <col min="13551" max="13551" width="9.140625" style="6"/>
    <col min="13552" max="13552" width="6.140625" style="6" customWidth="1"/>
    <col min="13553" max="13555" width="8.140625" style="6" customWidth="1"/>
    <col min="13556" max="13556" width="9.140625" style="6"/>
    <col min="13557" max="13560" width="10.5703125" style="6" bestFit="1" customWidth="1"/>
    <col min="13561" max="13564" width="10.85546875" style="6" customWidth="1"/>
    <col min="13565" max="13796" width="9.140625" style="6"/>
    <col min="13797" max="13798" width="1.140625" style="6" customWidth="1"/>
    <col min="13799" max="13799" width="36.28515625" style="6" customWidth="1"/>
    <col min="13800" max="13800" width="9" style="6" customWidth="1"/>
    <col min="13801" max="13801" width="0" style="6" hidden="1" customWidth="1"/>
    <col min="13802" max="13802" width="19.85546875" style="6" bestFit="1" customWidth="1"/>
    <col min="13803" max="13803" width="7.85546875" style="6" customWidth="1"/>
    <col min="13804" max="13804" width="5.85546875" style="6" customWidth="1"/>
    <col min="13805" max="13805" width="7.140625" style="6" customWidth="1"/>
    <col min="13806" max="13806" width="8" style="6" customWidth="1"/>
    <col min="13807" max="13807" width="9.140625" style="6"/>
    <col min="13808" max="13808" width="6.140625" style="6" customWidth="1"/>
    <col min="13809" max="13811" width="8.140625" style="6" customWidth="1"/>
    <col min="13812" max="13812" width="9.140625" style="6"/>
    <col min="13813" max="13816" width="10.5703125" style="6" bestFit="1" customWidth="1"/>
    <col min="13817" max="13820" width="10.85546875" style="6" customWidth="1"/>
    <col min="13821" max="14052" width="9.140625" style="6"/>
    <col min="14053" max="14054" width="1.140625" style="6" customWidth="1"/>
    <col min="14055" max="14055" width="36.28515625" style="6" customWidth="1"/>
    <col min="14056" max="14056" width="9" style="6" customWidth="1"/>
    <col min="14057" max="14057" width="0" style="6" hidden="1" customWidth="1"/>
    <col min="14058" max="14058" width="19.85546875" style="6" bestFit="1" customWidth="1"/>
    <col min="14059" max="14059" width="7.85546875" style="6" customWidth="1"/>
    <col min="14060" max="14060" width="5.85546875" style="6" customWidth="1"/>
    <col min="14061" max="14061" width="7.140625" style="6" customWidth="1"/>
    <col min="14062" max="14062" width="8" style="6" customWidth="1"/>
    <col min="14063" max="14063" width="9.140625" style="6"/>
    <col min="14064" max="14064" width="6.140625" style="6" customWidth="1"/>
    <col min="14065" max="14067" width="8.140625" style="6" customWidth="1"/>
    <col min="14068" max="14068" width="9.140625" style="6"/>
    <col min="14069" max="14072" width="10.5703125" style="6" bestFit="1" customWidth="1"/>
    <col min="14073" max="14076" width="10.85546875" style="6" customWidth="1"/>
    <col min="14077" max="14308" width="9.140625" style="6"/>
    <col min="14309" max="14310" width="1.140625" style="6" customWidth="1"/>
    <col min="14311" max="14311" width="36.28515625" style="6" customWidth="1"/>
    <col min="14312" max="14312" width="9" style="6" customWidth="1"/>
    <col min="14313" max="14313" width="0" style="6" hidden="1" customWidth="1"/>
    <col min="14314" max="14314" width="19.85546875" style="6" bestFit="1" customWidth="1"/>
    <col min="14315" max="14315" width="7.85546875" style="6" customWidth="1"/>
    <col min="14316" max="14316" width="5.85546875" style="6" customWidth="1"/>
    <col min="14317" max="14317" width="7.140625" style="6" customWidth="1"/>
    <col min="14318" max="14318" width="8" style="6" customWidth="1"/>
    <col min="14319" max="14319" width="9.140625" style="6"/>
    <col min="14320" max="14320" width="6.140625" style="6" customWidth="1"/>
    <col min="14321" max="14323" width="8.140625" style="6" customWidth="1"/>
    <col min="14324" max="14324" width="9.140625" style="6"/>
    <col min="14325" max="14328" width="10.5703125" style="6" bestFit="1" customWidth="1"/>
    <col min="14329" max="14332" width="10.85546875" style="6" customWidth="1"/>
    <col min="14333" max="14564" width="9.140625" style="6"/>
    <col min="14565" max="14566" width="1.140625" style="6" customWidth="1"/>
    <col min="14567" max="14567" width="36.28515625" style="6" customWidth="1"/>
    <col min="14568" max="14568" width="9" style="6" customWidth="1"/>
    <col min="14569" max="14569" width="0" style="6" hidden="1" customWidth="1"/>
    <col min="14570" max="14570" width="19.85546875" style="6" bestFit="1" customWidth="1"/>
    <col min="14571" max="14571" width="7.85546875" style="6" customWidth="1"/>
    <col min="14572" max="14572" width="5.85546875" style="6" customWidth="1"/>
    <col min="14573" max="14573" width="7.140625" style="6" customWidth="1"/>
    <col min="14574" max="14574" width="8" style="6" customWidth="1"/>
    <col min="14575" max="14575" width="9.140625" style="6"/>
    <col min="14576" max="14576" width="6.140625" style="6" customWidth="1"/>
    <col min="14577" max="14579" width="8.140625" style="6" customWidth="1"/>
    <col min="14580" max="14580" width="9.140625" style="6"/>
    <col min="14581" max="14584" width="10.5703125" style="6" bestFit="1" customWidth="1"/>
    <col min="14585" max="14588" width="10.85546875" style="6" customWidth="1"/>
    <col min="14589" max="14820" width="9.140625" style="6"/>
    <col min="14821" max="14822" width="1.140625" style="6" customWidth="1"/>
    <col min="14823" max="14823" width="36.28515625" style="6" customWidth="1"/>
    <col min="14824" max="14824" width="9" style="6" customWidth="1"/>
    <col min="14825" max="14825" width="0" style="6" hidden="1" customWidth="1"/>
    <col min="14826" max="14826" width="19.85546875" style="6" bestFit="1" customWidth="1"/>
    <col min="14827" max="14827" width="7.85546875" style="6" customWidth="1"/>
    <col min="14828" max="14828" width="5.85546875" style="6" customWidth="1"/>
    <col min="14829" max="14829" width="7.140625" style="6" customWidth="1"/>
    <col min="14830" max="14830" width="8" style="6" customWidth="1"/>
    <col min="14831" max="14831" width="9.140625" style="6"/>
    <col min="14832" max="14832" width="6.140625" style="6" customWidth="1"/>
    <col min="14833" max="14835" width="8.140625" style="6" customWidth="1"/>
    <col min="14836" max="14836" width="9.140625" style="6"/>
    <col min="14837" max="14840" width="10.5703125" style="6" bestFit="1" customWidth="1"/>
    <col min="14841" max="14844" width="10.85546875" style="6" customWidth="1"/>
    <col min="14845" max="15076" width="9.140625" style="6"/>
    <col min="15077" max="15078" width="1.140625" style="6" customWidth="1"/>
    <col min="15079" max="15079" width="36.28515625" style="6" customWidth="1"/>
    <col min="15080" max="15080" width="9" style="6" customWidth="1"/>
    <col min="15081" max="15081" width="0" style="6" hidden="1" customWidth="1"/>
    <col min="15082" max="15082" width="19.85546875" style="6" bestFit="1" customWidth="1"/>
    <col min="15083" max="15083" width="7.85546875" style="6" customWidth="1"/>
    <col min="15084" max="15084" width="5.85546875" style="6" customWidth="1"/>
    <col min="15085" max="15085" width="7.140625" style="6" customWidth="1"/>
    <col min="15086" max="15086" width="8" style="6" customWidth="1"/>
    <col min="15087" max="15087" width="9.140625" style="6"/>
    <col min="15088" max="15088" width="6.140625" style="6" customWidth="1"/>
    <col min="15089" max="15091" width="8.140625" style="6" customWidth="1"/>
    <col min="15092" max="15092" width="9.140625" style="6"/>
    <col min="15093" max="15096" width="10.5703125" style="6" bestFit="1" customWidth="1"/>
    <col min="15097" max="15100" width="10.85546875" style="6" customWidth="1"/>
    <col min="15101" max="15332" width="9.140625" style="6"/>
    <col min="15333" max="15334" width="1.140625" style="6" customWidth="1"/>
    <col min="15335" max="15335" width="36.28515625" style="6" customWidth="1"/>
    <col min="15336" max="15336" width="9" style="6" customWidth="1"/>
    <col min="15337" max="15337" width="0" style="6" hidden="1" customWidth="1"/>
    <col min="15338" max="15338" width="19.85546875" style="6" bestFit="1" customWidth="1"/>
    <col min="15339" max="15339" width="7.85546875" style="6" customWidth="1"/>
    <col min="15340" max="15340" width="5.85546875" style="6" customWidth="1"/>
    <col min="15341" max="15341" width="7.140625" style="6" customWidth="1"/>
    <col min="15342" max="15342" width="8" style="6" customWidth="1"/>
    <col min="15343" max="15343" width="9.140625" style="6"/>
    <col min="15344" max="15344" width="6.140625" style="6" customWidth="1"/>
    <col min="15345" max="15347" width="8.140625" style="6" customWidth="1"/>
    <col min="15348" max="15348" width="9.140625" style="6"/>
    <col min="15349" max="15352" width="10.5703125" style="6" bestFit="1" customWidth="1"/>
    <col min="15353" max="15356" width="10.85546875" style="6" customWidth="1"/>
    <col min="15357" max="15588" width="9.140625" style="6"/>
    <col min="15589" max="15590" width="1.140625" style="6" customWidth="1"/>
    <col min="15591" max="15591" width="36.28515625" style="6" customWidth="1"/>
    <col min="15592" max="15592" width="9" style="6" customWidth="1"/>
    <col min="15593" max="15593" width="0" style="6" hidden="1" customWidth="1"/>
    <col min="15594" max="15594" width="19.85546875" style="6" bestFit="1" customWidth="1"/>
    <col min="15595" max="15595" width="7.85546875" style="6" customWidth="1"/>
    <col min="15596" max="15596" width="5.85546875" style="6" customWidth="1"/>
    <col min="15597" max="15597" width="7.140625" style="6" customWidth="1"/>
    <col min="15598" max="15598" width="8" style="6" customWidth="1"/>
    <col min="15599" max="15599" width="9.140625" style="6"/>
    <col min="15600" max="15600" width="6.140625" style="6" customWidth="1"/>
    <col min="15601" max="15603" width="8.140625" style="6" customWidth="1"/>
    <col min="15604" max="15604" width="9.140625" style="6"/>
    <col min="15605" max="15608" width="10.5703125" style="6" bestFit="1" customWidth="1"/>
    <col min="15609" max="15612" width="10.85546875" style="6" customWidth="1"/>
    <col min="15613" max="15844" width="9.140625" style="6"/>
    <col min="15845" max="15846" width="1.140625" style="6" customWidth="1"/>
    <col min="15847" max="15847" width="36.28515625" style="6" customWidth="1"/>
    <col min="15848" max="15848" width="9" style="6" customWidth="1"/>
    <col min="15849" max="15849" width="0" style="6" hidden="1" customWidth="1"/>
    <col min="15850" max="15850" width="19.85546875" style="6" bestFit="1" customWidth="1"/>
    <col min="15851" max="15851" width="7.85546875" style="6" customWidth="1"/>
    <col min="15852" max="15852" width="5.85546875" style="6" customWidth="1"/>
    <col min="15853" max="15853" width="7.140625" style="6" customWidth="1"/>
    <col min="15854" max="15854" width="8" style="6" customWidth="1"/>
    <col min="15855" max="15855" width="9.140625" style="6"/>
    <col min="15856" max="15856" width="6.140625" style="6" customWidth="1"/>
    <col min="15857" max="15859" width="8.140625" style="6" customWidth="1"/>
    <col min="15860" max="15860" width="9.140625" style="6"/>
    <col min="15861" max="15864" width="10.5703125" style="6" bestFit="1" customWidth="1"/>
    <col min="15865" max="15868" width="10.85546875" style="6" customWidth="1"/>
    <col min="15869" max="16100" width="9.140625" style="6"/>
    <col min="16101" max="16102" width="1.140625" style="6" customWidth="1"/>
    <col min="16103" max="16103" width="36.28515625" style="6" customWidth="1"/>
    <col min="16104" max="16104" width="9" style="6" customWidth="1"/>
    <col min="16105" max="16105" width="0" style="6" hidden="1" customWidth="1"/>
    <col min="16106" max="16106" width="19.85546875" style="6" bestFit="1" customWidth="1"/>
    <col min="16107" max="16107" width="7.85546875" style="6" customWidth="1"/>
    <col min="16108" max="16108" width="5.85546875" style="6" customWidth="1"/>
    <col min="16109" max="16109" width="7.140625" style="6" customWidth="1"/>
    <col min="16110" max="16110" width="8" style="6" customWidth="1"/>
    <col min="16111" max="16111" width="9.140625" style="6"/>
    <col min="16112" max="16112" width="6.140625" style="6" customWidth="1"/>
    <col min="16113" max="16115" width="8.140625" style="6" customWidth="1"/>
    <col min="16116" max="16116" width="9.140625" style="6"/>
    <col min="16117" max="16120" width="10.5703125" style="6" bestFit="1" customWidth="1"/>
    <col min="16121" max="16124" width="10.85546875" style="6" customWidth="1"/>
    <col min="16125" max="16384" width="9.140625" style="6"/>
  </cols>
  <sheetData>
    <row r="1" spans="1:17" ht="13.5" thickBot="1">
      <c r="A1" s="1"/>
      <c r="B1" s="1"/>
      <c r="C1" s="1"/>
      <c r="D1" s="2"/>
      <c r="E1" s="1"/>
      <c r="F1" s="3"/>
      <c r="G1" s="4"/>
      <c r="H1" s="5"/>
      <c r="I1" s="3"/>
      <c r="J1" s="4"/>
      <c r="K1" s="4"/>
      <c r="L1" s="4"/>
      <c r="M1" s="5"/>
      <c r="N1" s="4"/>
      <c r="O1" s="3"/>
      <c r="P1" s="3"/>
      <c r="Q1" s="3"/>
    </row>
    <row r="2" spans="1:17" ht="21" hidden="1" thickBot="1">
      <c r="A2" s="1"/>
      <c r="B2" s="405" t="s">
        <v>42</v>
      </c>
      <c r="C2" s="405"/>
      <c r="D2" s="405"/>
      <c r="E2" s="405"/>
      <c r="F2" s="405"/>
      <c r="G2" s="405"/>
      <c r="H2" s="405"/>
      <c r="I2" s="405"/>
      <c r="J2" s="405"/>
      <c r="K2" s="405"/>
      <c r="L2" s="405"/>
      <c r="M2" s="405"/>
      <c r="N2" s="405"/>
      <c r="O2" s="405"/>
      <c r="P2" s="405"/>
      <c r="Q2" s="378"/>
    </row>
    <row r="3" spans="1:17" s="13" customFormat="1" ht="69.75" customHeight="1" thickBot="1">
      <c r="A3" s="7"/>
      <c r="B3" s="399" t="s">
        <v>43</v>
      </c>
      <c r="C3" s="400"/>
      <c r="D3" s="8" t="s">
        <v>44</v>
      </c>
      <c r="E3" s="376" t="s">
        <v>45</v>
      </c>
      <c r="F3" s="376" t="s">
        <v>46</v>
      </c>
      <c r="G3" s="9" t="s">
        <v>229</v>
      </c>
      <c r="H3" s="10" t="s">
        <v>230</v>
      </c>
      <c r="I3" s="376" t="s">
        <v>231</v>
      </c>
      <c r="J3" s="9" t="s">
        <v>232</v>
      </c>
      <c r="K3" s="9" t="s">
        <v>233</v>
      </c>
      <c r="L3" s="9" t="s">
        <v>234</v>
      </c>
      <c r="M3" s="10" t="s">
        <v>235</v>
      </c>
      <c r="N3" s="9" t="s">
        <v>236</v>
      </c>
      <c r="O3" s="376" t="s">
        <v>237</v>
      </c>
      <c r="P3" s="11" t="s">
        <v>238</v>
      </c>
      <c r="Q3" s="264"/>
    </row>
    <row r="4" spans="1:17" s="13" customFormat="1" ht="15" hidden="1" customHeight="1">
      <c r="A4" s="7"/>
      <c r="B4" s="265"/>
      <c r="C4" s="266"/>
      <c r="D4" s="267"/>
      <c r="E4" s="268"/>
      <c r="F4" s="268"/>
      <c r="G4" s="269"/>
      <c r="H4" s="270"/>
      <c r="I4" s="268"/>
      <c r="J4" s="269"/>
      <c r="K4" s="269"/>
      <c r="L4" s="269"/>
      <c r="M4" s="270"/>
      <c r="N4" s="271"/>
      <c r="O4" s="14">
        <v>6</v>
      </c>
      <c r="P4" s="15"/>
      <c r="Q4" s="264"/>
    </row>
    <row r="5" spans="1:17" s="13" customFormat="1" ht="15" hidden="1" customHeight="1" thickBot="1">
      <c r="A5" s="7"/>
      <c r="B5" s="406" t="s">
        <v>249</v>
      </c>
      <c r="C5" s="407"/>
      <c r="D5" s="407"/>
      <c r="E5" s="407"/>
      <c r="F5" s="407"/>
      <c r="G5" s="407"/>
      <c r="H5" s="407"/>
      <c r="I5" s="407"/>
      <c r="J5" s="407"/>
      <c r="K5" s="407"/>
      <c r="L5" s="407"/>
      <c r="M5" s="407"/>
      <c r="N5" s="407"/>
      <c r="O5" s="407"/>
      <c r="P5" s="408"/>
      <c r="Q5" s="272"/>
    </row>
    <row r="6" spans="1:17">
      <c r="A6" s="1"/>
      <c r="B6" s="195" t="s">
        <v>47</v>
      </c>
      <c r="C6" s="286"/>
      <c r="D6" s="86"/>
      <c r="E6" s="87"/>
      <c r="F6" s="88"/>
      <c r="G6" s="89"/>
      <c r="H6" s="90"/>
      <c r="I6" s="91"/>
      <c r="J6" s="92"/>
      <c r="K6" s="92"/>
      <c r="L6" s="93"/>
      <c r="M6" s="90"/>
      <c r="N6" s="94"/>
      <c r="O6" s="91"/>
      <c r="P6" s="287"/>
      <c r="Q6" s="3"/>
    </row>
    <row r="7" spans="1:17" ht="13.5" thickBot="1">
      <c r="A7" s="1"/>
      <c r="B7" s="123" t="s">
        <v>250</v>
      </c>
      <c r="C7" s="288"/>
      <c r="D7" s="32" t="s">
        <v>49</v>
      </c>
      <c r="E7" s="33" t="s">
        <v>50</v>
      </c>
      <c r="F7" s="34" t="s">
        <v>57</v>
      </c>
      <c r="G7" s="35">
        <v>1.87</v>
      </c>
      <c r="H7" s="36"/>
      <c r="I7" s="37"/>
      <c r="J7" s="38">
        <v>1.87</v>
      </c>
      <c r="K7" s="38">
        <v>14.65</v>
      </c>
      <c r="L7" s="39">
        <v>10.02</v>
      </c>
      <c r="M7" s="36">
        <v>0.5</v>
      </c>
      <c r="N7" s="40">
        <v>7.32</v>
      </c>
      <c r="O7" s="38">
        <v>6</v>
      </c>
      <c r="P7" s="41">
        <v>11.22</v>
      </c>
      <c r="Q7" s="4"/>
    </row>
    <row r="8" spans="1:17">
      <c r="A8" s="1"/>
      <c r="B8" s="83" t="s">
        <v>52</v>
      </c>
      <c r="C8" s="85"/>
      <c r="D8" s="86"/>
      <c r="E8" s="87"/>
      <c r="F8" s="88"/>
      <c r="G8" s="89"/>
      <c r="H8" s="90"/>
      <c r="I8" s="91"/>
      <c r="J8" s="92"/>
      <c r="K8" s="92"/>
      <c r="L8" s="93"/>
      <c r="M8" s="90"/>
      <c r="N8" s="94"/>
      <c r="O8" s="92"/>
      <c r="P8" s="99"/>
      <c r="Q8" s="4"/>
    </row>
    <row r="9" spans="1:17">
      <c r="A9" s="1"/>
      <c r="B9" s="124" t="s">
        <v>54</v>
      </c>
      <c r="C9" s="201"/>
      <c r="D9" s="18" t="s">
        <v>55</v>
      </c>
      <c r="E9" s="19" t="s">
        <v>56</v>
      </c>
      <c r="F9" s="20" t="s">
        <v>57</v>
      </c>
      <c r="G9" s="21">
        <v>0.65</v>
      </c>
      <c r="H9" s="22"/>
      <c r="I9" s="23"/>
      <c r="J9" s="24">
        <v>0.65</v>
      </c>
      <c r="K9" s="24">
        <v>14.65</v>
      </c>
      <c r="L9" s="25">
        <v>10.02</v>
      </c>
      <c r="M9" s="22">
        <v>0.5</v>
      </c>
      <c r="N9" s="26">
        <v>7.33</v>
      </c>
      <c r="O9" s="24">
        <v>6</v>
      </c>
      <c r="P9" s="56">
        <v>3.9</v>
      </c>
      <c r="Q9" s="4"/>
    </row>
    <row r="10" spans="1:17">
      <c r="A10" s="1"/>
      <c r="B10" s="125" t="s">
        <v>254</v>
      </c>
      <c r="C10" s="201"/>
      <c r="D10" s="59" t="s">
        <v>255</v>
      </c>
      <c r="E10" s="60" t="s">
        <v>256</v>
      </c>
      <c r="F10" s="61" t="s">
        <v>57</v>
      </c>
      <c r="G10" s="62">
        <v>0.34</v>
      </c>
      <c r="H10" s="63"/>
      <c r="I10" s="64"/>
      <c r="J10" s="65">
        <v>0.34</v>
      </c>
      <c r="K10" s="65">
        <v>14.65</v>
      </c>
      <c r="L10" s="66">
        <v>10.02</v>
      </c>
      <c r="M10" s="63">
        <v>0.5</v>
      </c>
      <c r="N10" s="67">
        <v>7.33</v>
      </c>
      <c r="O10" s="65">
        <v>6</v>
      </c>
      <c r="P10" s="68">
        <v>2.04</v>
      </c>
      <c r="Q10" s="4"/>
    </row>
    <row r="11" spans="1:17">
      <c r="A11" s="1"/>
      <c r="B11" s="125" t="s">
        <v>58</v>
      </c>
      <c r="C11" s="201"/>
      <c r="D11" s="59" t="s">
        <v>59</v>
      </c>
      <c r="E11" s="60" t="s">
        <v>60</v>
      </c>
      <c r="F11" s="61" t="s">
        <v>57</v>
      </c>
      <c r="G11" s="62">
        <v>0.18</v>
      </c>
      <c r="H11" s="63"/>
      <c r="I11" s="64"/>
      <c r="J11" s="65">
        <v>0.18</v>
      </c>
      <c r="K11" s="65">
        <v>14.65</v>
      </c>
      <c r="L11" s="66">
        <v>10.83</v>
      </c>
      <c r="M11" s="63">
        <v>0.5</v>
      </c>
      <c r="N11" s="67">
        <v>7.33</v>
      </c>
      <c r="O11" s="65">
        <v>6</v>
      </c>
      <c r="P11" s="68">
        <v>1.08</v>
      </c>
      <c r="Q11" s="4"/>
    </row>
    <row r="12" spans="1:17" ht="13.5" thickBot="1">
      <c r="A12" s="1"/>
      <c r="B12" s="123" t="s">
        <v>257</v>
      </c>
      <c r="C12" s="288"/>
      <c r="D12" s="32" t="s">
        <v>258</v>
      </c>
      <c r="E12" s="33" t="s">
        <v>259</v>
      </c>
      <c r="F12" s="34" t="s">
        <v>57</v>
      </c>
      <c r="G12" s="35">
        <v>0.15</v>
      </c>
      <c r="H12" s="36"/>
      <c r="I12" s="37"/>
      <c r="J12" s="38">
        <v>0.15</v>
      </c>
      <c r="K12" s="38">
        <v>14.65</v>
      </c>
      <c r="L12" s="39">
        <v>10.83</v>
      </c>
      <c r="M12" s="36">
        <v>0.5</v>
      </c>
      <c r="N12" s="40">
        <v>7.33</v>
      </c>
      <c r="O12" s="38">
        <v>6</v>
      </c>
      <c r="P12" s="41">
        <v>0.9</v>
      </c>
      <c r="Q12" s="4"/>
    </row>
    <row r="13" spans="1:17">
      <c r="A13" s="1"/>
      <c r="B13" s="83" t="s">
        <v>61</v>
      </c>
      <c r="C13" s="85"/>
      <c r="D13" s="86"/>
      <c r="E13" s="87"/>
      <c r="F13" s="88"/>
      <c r="G13" s="89"/>
      <c r="H13" s="90"/>
      <c r="I13" s="91"/>
      <c r="J13" s="92"/>
      <c r="K13" s="92"/>
      <c r="L13" s="93"/>
      <c r="M13" s="90"/>
      <c r="N13" s="94"/>
      <c r="O13" s="92"/>
      <c r="P13" s="95"/>
      <c r="Q13" s="4"/>
    </row>
    <row r="14" spans="1:17">
      <c r="A14" s="1"/>
      <c r="B14" s="124" t="s">
        <v>62</v>
      </c>
      <c r="C14" s="201"/>
      <c r="D14" s="18" t="s">
        <v>63</v>
      </c>
      <c r="E14" s="19" t="s">
        <v>64</v>
      </c>
      <c r="F14" s="20" t="s">
        <v>65</v>
      </c>
      <c r="G14" s="21">
        <v>0.94</v>
      </c>
      <c r="H14" s="22"/>
      <c r="I14" s="23"/>
      <c r="J14" s="24">
        <v>0.94</v>
      </c>
      <c r="K14" s="24">
        <v>9.7899999999999991</v>
      </c>
      <c r="L14" s="25">
        <v>17.21</v>
      </c>
      <c r="M14" s="22">
        <v>0.5</v>
      </c>
      <c r="N14" s="26">
        <v>4.9000000000000004</v>
      </c>
      <c r="O14" s="65">
        <v>4.9000000000000004</v>
      </c>
      <c r="P14" s="68">
        <v>4.6100000000000003</v>
      </c>
      <c r="Q14" s="4"/>
    </row>
    <row r="15" spans="1:17">
      <c r="A15" s="1"/>
      <c r="B15" s="125" t="s">
        <v>66</v>
      </c>
      <c r="C15" s="201"/>
      <c r="D15" s="59" t="s">
        <v>67</v>
      </c>
      <c r="E15" s="60" t="s">
        <v>68</v>
      </c>
      <c r="F15" s="61" t="s">
        <v>65</v>
      </c>
      <c r="G15" s="62">
        <v>0.51</v>
      </c>
      <c r="H15" s="63"/>
      <c r="I15" s="64"/>
      <c r="J15" s="65">
        <v>0.51</v>
      </c>
      <c r="K15" s="65">
        <v>9.7899999999999991</v>
      </c>
      <c r="L15" s="66">
        <v>17.21</v>
      </c>
      <c r="M15" s="63">
        <v>0.5</v>
      </c>
      <c r="N15" s="67">
        <v>4.9000000000000004</v>
      </c>
      <c r="O15" s="65">
        <v>4.9000000000000004</v>
      </c>
      <c r="P15" s="68">
        <v>2.5</v>
      </c>
      <c r="Q15" s="4"/>
    </row>
    <row r="16" spans="1:17">
      <c r="A16" s="1"/>
      <c r="B16" s="125" t="s">
        <v>69</v>
      </c>
      <c r="C16" s="201"/>
      <c r="D16" s="59" t="s">
        <v>70</v>
      </c>
      <c r="E16" s="60" t="s">
        <v>71</v>
      </c>
      <c r="F16" s="61" t="s">
        <v>65</v>
      </c>
      <c r="G16" s="62">
        <v>0.36</v>
      </c>
      <c r="H16" s="63"/>
      <c r="I16" s="64"/>
      <c r="J16" s="65">
        <v>0.36</v>
      </c>
      <c r="K16" s="65">
        <v>9.7899999999999991</v>
      </c>
      <c r="L16" s="66">
        <v>17.21</v>
      </c>
      <c r="M16" s="63">
        <v>0.5</v>
      </c>
      <c r="N16" s="67">
        <v>4.9000000000000004</v>
      </c>
      <c r="O16" s="65">
        <v>4.9000000000000004</v>
      </c>
      <c r="P16" s="68">
        <v>1.76</v>
      </c>
      <c r="Q16" s="4"/>
    </row>
    <row r="17" spans="1:17">
      <c r="A17" s="1"/>
      <c r="B17" s="126" t="s">
        <v>305</v>
      </c>
      <c r="C17" s="201"/>
      <c r="D17" s="72" t="s">
        <v>73</v>
      </c>
      <c r="E17" s="73" t="s">
        <v>74</v>
      </c>
      <c r="F17" s="74" t="s">
        <v>65</v>
      </c>
      <c r="G17" s="75">
        <v>0.3</v>
      </c>
      <c r="H17" s="76"/>
      <c r="I17" s="77"/>
      <c r="J17" s="78">
        <v>0.3</v>
      </c>
      <c r="K17" s="78">
        <v>9.7899999999999991</v>
      </c>
      <c r="L17" s="66">
        <v>17.21</v>
      </c>
      <c r="M17" s="63">
        <v>0.5</v>
      </c>
      <c r="N17" s="67">
        <v>4.9000000000000004</v>
      </c>
      <c r="O17" s="65">
        <v>4.9000000000000004</v>
      </c>
      <c r="P17" s="68">
        <v>1.47</v>
      </c>
      <c r="Q17" s="4"/>
    </row>
    <row r="18" spans="1:17">
      <c r="A18" s="1"/>
      <c r="B18" s="126" t="s">
        <v>306</v>
      </c>
      <c r="C18" s="201"/>
      <c r="D18" s="72" t="s">
        <v>76</v>
      </c>
      <c r="E18" s="73" t="s">
        <v>77</v>
      </c>
      <c r="F18" s="74" t="s">
        <v>65</v>
      </c>
      <c r="G18" s="75">
        <v>0.25</v>
      </c>
      <c r="H18" s="76"/>
      <c r="I18" s="77"/>
      <c r="J18" s="78">
        <v>0.25</v>
      </c>
      <c r="K18" s="78">
        <v>9.7899999999999991</v>
      </c>
      <c r="L18" s="79">
        <v>17.21</v>
      </c>
      <c r="M18" s="63">
        <v>0.5</v>
      </c>
      <c r="N18" s="67">
        <v>4.9000000000000004</v>
      </c>
      <c r="O18" s="65">
        <v>4.9000000000000004</v>
      </c>
      <c r="P18" s="68">
        <v>1.23</v>
      </c>
      <c r="Q18" s="4"/>
    </row>
    <row r="19" spans="1:17" ht="13.5" thickBot="1">
      <c r="A19" s="1"/>
      <c r="B19" s="123" t="s">
        <v>78</v>
      </c>
      <c r="C19" s="288"/>
      <c r="D19" s="32" t="s">
        <v>79</v>
      </c>
      <c r="E19" s="33" t="s">
        <v>80</v>
      </c>
      <c r="F19" s="34" t="s">
        <v>81</v>
      </c>
      <c r="G19" s="35">
        <v>0.24</v>
      </c>
      <c r="H19" s="36"/>
      <c r="I19" s="37"/>
      <c r="J19" s="38">
        <v>0.24</v>
      </c>
      <c r="K19" s="38">
        <v>9.7899999999999991</v>
      </c>
      <c r="L19" s="39">
        <v>17.21</v>
      </c>
      <c r="M19" s="36">
        <v>0.5</v>
      </c>
      <c r="N19" s="40">
        <v>4.9000000000000004</v>
      </c>
      <c r="O19" s="38">
        <v>4.9000000000000004</v>
      </c>
      <c r="P19" s="41">
        <v>1.18</v>
      </c>
      <c r="Q19" s="4"/>
    </row>
    <row r="20" spans="1:17">
      <c r="A20" s="1"/>
      <c r="B20" s="83" t="s">
        <v>82</v>
      </c>
      <c r="C20" s="85"/>
      <c r="D20" s="86"/>
      <c r="E20" s="87"/>
      <c r="F20" s="88"/>
      <c r="G20" s="89"/>
      <c r="H20" s="90"/>
      <c r="I20" s="91"/>
      <c r="J20" s="92"/>
      <c r="K20" s="92"/>
      <c r="L20" s="93"/>
      <c r="M20" s="90"/>
      <c r="N20" s="94"/>
      <c r="O20" s="92"/>
      <c r="P20" s="95"/>
      <c r="Q20" s="4"/>
    </row>
    <row r="21" spans="1:17">
      <c r="A21" s="1"/>
      <c r="B21" s="124" t="s">
        <v>83</v>
      </c>
      <c r="C21" s="201"/>
      <c r="D21" s="18" t="s">
        <v>84</v>
      </c>
      <c r="E21" s="19" t="s">
        <v>85</v>
      </c>
      <c r="F21" s="20" t="s">
        <v>86</v>
      </c>
      <c r="G21" s="21">
        <v>0.59</v>
      </c>
      <c r="H21" s="22"/>
      <c r="I21" s="23"/>
      <c r="J21" s="24">
        <v>0.59</v>
      </c>
      <c r="K21" s="24">
        <v>6.43</v>
      </c>
      <c r="L21" s="25">
        <v>6.43</v>
      </c>
      <c r="M21" s="22">
        <v>0.5</v>
      </c>
      <c r="N21" s="26">
        <v>3.22</v>
      </c>
      <c r="O21" s="65">
        <v>3.22</v>
      </c>
      <c r="P21" s="68">
        <v>1.9</v>
      </c>
      <c r="Q21" s="4"/>
    </row>
    <row r="22" spans="1:17" ht="13.5" thickBot="1">
      <c r="A22" s="1"/>
      <c r="B22" s="123" t="s">
        <v>260</v>
      </c>
      <c r="C22" s="288"/>
      <c r="D22" s="32" t="s">
        <v>261</v>
      </c>
      <c r="E22" s="33" t="s">
        <v>262</v>
      </c>
      <c r="F22" s="34" t="s">
        <v>86</v>
      </c>
      <c r="G22" s="35">
        <v>0.36</v>
      </c>
      <c r="H22" s="36"/>
      <c r="I22" s="37"/>
      <c r="J22" s="38">
        <v>0.36</v>
      </c>
      <c r="K22" s="38">
        <v>6.43</v>
      </c>
      <c r="L22" s="39">
        <v>6.43</v>
      </c>
      <c r="M22" s="36">
        <v>0.5</v>
      </c>
      <c r="N22" s="40">
        <v>3.22</v>
      </c>
      <c r="O22" s="38">
        <v>3.22</v>
      </c>
      <c r="P22" s="41">
        <v>1.1599999999999999</v>
      </c>
      <c r="Q22" s="4"/>
    </row>
    <row r="23" spans="1:17">
      <c r="A23" s="1"/>
      <c r="B23" s="83" t="s">
        <v>87</v>
      </c>
      <c r="C23" s="85"/>
      <c r="D23" s="86"/>
      <c r="E23" s="87"/>
      <c r="F23" s="88"/>
      <c r="G23" s="89"/>
      <c r="H23" s="90"/>
      <c r="I23" s="91"/>
      <c r="J23" s="92"/>
      <c r="K23" s="92"/>
      <c r="L23" s="93"/>
      <c r="M23" s="90"/>
      <c r="N23" s="94"/>
      <c r="O23" s="92"/>
      <c r="P23" s="95"/>
      <c r="Q23" s="4"/>
    </row>
    <row r="24" spans="1:17">
      <c r="A24" s="1"/>
      <c r="B24" s="125" t="s">
        <v>88</v>
      </c>
      <c r="C24" s="201"/>
      <c r="D24" s="59" t="s">
        <v>89</v>
      </c>
      <c r="E24" s="60" t="s">
        <v>90</v>
      </c>
      <c r="F24" s="61" t="s">
        <v>91</v>
      </c>
      <c r="G24" s="62">
        <v>1.25</v>
      </c>
      <c r="H24" s="63"/>
      <c r="I24" s="64"/>
      <c r="J24" s="65">
        <v>1.25</v>
      </c>
      <c r="K24" s="65">
        <v>7.86</v>
      </c>
      <c r="L24" s="66">
        <v>6.43</v>
      </c>
      <c r="M24" s="63">
        <v>0.5</v>
      </c>
      <c r="N24" s="67">
        <v>3.93</v>
      </c>
      <c r="O24" s="65">
        <v>3.93</v>
      </c>
      <c r="P24" s="68">
        <v>4.91</v>
      </c>
      <c r="Q24" s="4"/>
    </row>
    <row r="25" spans="1:17">
      <c r="A25" s="1"/>
      <c r="B25" s="125" t="s">
        <v>92</v>
      </c>
      <c r="C25" s="201"/>
      <c r="D25" s="59" t="s">
        <v>93</v>
      </c>
      <c r="E25" s="60" t="s">
        <v>94</v>
      </c>
      <c r="F25" s="61" t="s">
        <v>51</v>
      </c>
      <c r="G25" s="62">
        <v>0.28000000000000003</v>
      </c>
      <c r="H25" s="63"/>
      <c r="I25" s="64"/>
      <c r="J25" s="65">
        <v>0.28000000000000003</v>
      </c>
      <c r="K25" s="65">
        <v>7.86</v>
      </c>
      <c r="L25" s="66">
        <v>6.43</v>
      </c>
      <c r="M25" s="63">
        <v>0.5</v>
      </c>
      <c r="N25" s="67">
        <v>3.93</v>
      </c>
      <c r="O25" s="65">
        <v>3.93</v>
      </c>
      <c r="P25" s="68">
        <v>1.1000000000000001</v>
      </c>
      <c r="Q25" s="4"/>
    </row>
    <row r="26" spans="1:17">
      <c r="A26" s="1"/>
      <c r="B26" s="125" t="s">
        <v>95</v>
      </c>
      <c r="C26" s="201"/>
      <c r="D26" s="59" t="s">
        <v>96</v>
      </c>
      <c r="E26" s="60" t="s">
        <v>97</v>
      </c>
      <c r="F26" s="61" t="s">
        <v>57</v>
      </c>
      <c r="G26" s="62">
        <v>2.5</v>
      </c>
      <c r="H26" s="63"/>
      <c r="I26" s="64"/>
      <c r="J26" s="65">
        <v>2.5</v>
      </c>
      <c r="K26" s="65">
        <v>7.86</v>
      </c>
      <c r="L26" s="66">
        <v>6.43</v>
      </c>
      <c r="M26" s="63">
        <v>0.5</v>
      </c>
      <c r="N26" s="67">
        <v>3.93</v>
      </c>
      <c r="O26" s="65">
        <v>3.93</v>
      </c>
      <c r="P26" s="68">
        <v>9.83</v>
      </c>
      <c r="Q26" s="4"/>
    </row>
    <row r="27" spans="1:17">
      <c r="A27" s="1"/>
      <c r="B27" s="125" t="s">
        <v>98</v>
      </c>
      <c r="C27" s="201"/>
      <c r="D27" s="59" t="s">
        <v>99</v>
      </c>
      <c r="E27" s="60" t="s">
        <v>100</v>
      </c>
      <c r="F27" s="61" t="s">
        <v>57</v>
      </c>
      <c r="G27" s="62">
        <v>1.33</v>
      </c>
      <c r="H27" s="63"/>
      <c r="I27" s="64"/>
      <c r="J27" s="65">
        <v>1.33</v>
      </c>
      <c r="K27" s="65">
        <v>7.86</v>
      </c>
      <c r="L27" s="66">
        <v>6.43</v>
      </c>
      <c r="M27" s="63">
        <v>0.5</v>
      </c>
      <c r="N27" s="67">
        <v>3.93</v>
      </c>
      <c r="O27" s="65">
        <v>3.93</v>
      </c>
      <c r="P27" s="68">
        <v>5.23</v>
      </c>
      <c r="Q27" s="4"/>
    </row>
    <row r="28" spans="1:17">
      <c r="A28" s="1"/>
      <c r="B28" s="125" t="s">
        <v>101</v>
      </c>
      <c r="C28" s="201"/>
      <c r="D28" s="59" t="s">
        <v>102</v>
      </c>
      <c r="E28" s="60" t="s">
        <v>103</v>
      </c>
      <c r="F28" s="61" t="s">
        <v>104</v>
      </c>
      <c r="G28" s="62">
        <v>0.33</v>
      </c>
      <c r="H28" s="63"/>
      <c r="I28" s="64"/>
      <c r="J28" s="65">
        <v>0.33</v>
      </c>
      <c r="K28" s="65">
        <v>7.86</v>
      </c>
      <c r="L28" s="66">
        <v>6.43</v>
      </c>
      <c r="M28" s="63">
        <v>0.5</v>
      </c>
      <c r="N28" s="67">
        <v>3.93</v>
      </c>
      <c r="O28" s="65">
        <v>3.93</v>
      </c>
      <c r="P28" s="68">
        <v>1.3</v>
      </c>
      <c r="Q28" s="4"/>
    </row>
    <row r="29" spans="1:17">
      <c r="A29" s="1"/>
      <c r="B29" s="125" t="s">
        <v>307</v>
      </c>
      <c r="C29" s="201"/>
      <c r="D29" s="59" t="s">
        <v>106</v>
      </c>
      <c r="E29" s="60" t="s">
        <v>107</v>
      </c>
      <c r="F29" s="61" t="s">
        <v>108</v>
      </c>
      <c r="G29" s="62">
        <v>13.96</v>
      </c>
      <c r="H29" s="63"/>
      <c r="I29" s="64"/>
      <c r="J29" s="65">
        <v>13.96</v>
      </c>
      <c r="K29" s="65">
        <v>7.86</v>
      </c>
      <c r="L29" s="66">
        <v>6.43</v>
      </c>
      <c r="M29" s="63">
        <v>0.5</v>
      </c>
      <c r="N29" s="67">
        <v>3.93</v>
      </c>
      <c r="O29" s="65">
        <v>3.93</v>
      </c>
      <c r="P29" s="68">
        <v>54.86</v>
      </c>
      <c r="Q29" s="4"/>
    </row>
    <row r="30" spans="1:17" ht="13.5" thickBot="1">
      <c r="A30" s="1"/>
      <c r="B30" s="123" t="s">
        <v>109</v>
      </c>
      <c r="C30" s="288"/>
      <c r="D30" s="32" t="s">
        <v>110</v>
      </c>
      <c r="E30" s="33" t="s">
        <v>111</v>
      </c>
      <c r="F30" s="34" t="s">
        <v>112</v>
      </c>
      <c r="G30" s="35">
        <v>3.82</v>
      </c>
      <c r="H30" s="36"/>
      <c r="I30" s="37"/>
      <c r="J30" s="38">
        <v>3.82</v>
      </c>
      <c r="K30" s="38">
        <v>7.86</v>
      </c>
      <c r="L30" s="39">
        <v>6.43</v>
      </c>
      <c r="M30" s="36">
        <v>0.5</v>
      </c>
      <c r="N30" s="40">
        <v>3.93</v>
      </c>
      <c r="O30" s="38">
        <v>3.93</v>
      </c>
      <c r="P30" s="41">
        <v>15.01</v>
      </c>
      <c r="Q30" s="4"/>
    </row>
    <row r="31" spans="1:17">
      <c r="A31" s="1"/>
      <c r="B31" s="83" t="s">
        <v>113</v>
      </c>
      <c r="C31" s="85"/>
      <c r="D31" s="86"/>
      <c r="E31" s="87"/>
      <c r="F31" s="88"/>
      <c r="G31" s="89"/>
      <c r="H31" s="90"/>
      <c r="I31" s="91"/>
      <c r="J31" s="92"/>
      <c r="K31" s="92"/>
      <c r="L31" s="93"/>
      <c r="M31" s="90"/>
      <c r="N31" s="94"/>
      <c r="O31" s="92"/>
      <c r="P31" s="95"/>
      <c r="Q31" s="4"/>
    </row>
    <row r="32" spans="1:17">
      <c r="A32" s="1"/>
      <c r="B32" s="125" t="s">
        <v>114</v>
      </c>
      <c r="C32" s="201"/>
      <c r="D32" s="59" t="s">
        <v>115</v>
      </c>
      <c r="E32" s="60" t="s">
        <v>116</v>
      </c>
      <c r="F32" s="61" t="s">
        <v>57</v>
      </c>
      <c r="G32" s="62">
        <v>0.49</v>
      </c>
      <c r="H32" s="63"/>
      <c r="I32" s="64"/>
      <c r="J32" s="65">
        <v>0.49</v>
      </c>
      <c r="K32" s="65">
        <v>8.31</v>
      </c>
      <c r="L32" s="66">
        <v>4.2</v>
      </c>
      <c r="M32" s="63">
        <v>0.5</v>
      </c>
      <c r="N32" s="67">
        <v>4.16</v>
      </c>
      <c r="O32" s="65">
        <v>4.16</v>
      </c>
      <c r="P32" s="68">
        <v>2.04</v>
      </c>
      <c r="Q32" s="4"/>
    </row>
    <row r="33" spans="1:17">
      <c r="A33" s="1"/>
      <c r="B33" s="125" t="s">
        <v>117</v>
      </c>
      <c r="C33" s="201"/>
      <c r="D33" s="59" t="s">
        <v>118</v>
      </c>
      <c r="E33" s="60" t="s">
        <v>119</v>
      </c>
      <c r="F33" s="61" t="s">
        <v>57</v>
      </c>
      <c r="G33" s="62">
        <v>11.12</v>
      </c>
      <c r="H33" s="63">
        <v>0.44</v>
      </c>
      <c r="I33" s="64" t="s">
        <v>6</v>
      </c>
      <c r="J33" s="65">
        <v>6.23</v>
      </c>
      <c r="K33" s="65">
        <v>3.49</v>
      </c>
      <c r="L33" s="66">
        <v>4.2</v>
      </c>
      <c r="M33" s="63">
        <v>0.5</v>
      </c>
      <c r="N33" s="67">
        <v>1.75</v>
      </c>
      <c r="O33" s="65">
        <v>1.75</v>
      </c>
      <c r="P33" s="68">
        <v>10.9</v>
      </c>
      <c r="Q33" s="4"/>
    </row>
    <row r="34" spans="1:17">
      <c r="A34" s="1"/>
      <c r="B34" s="125" t="s">
        <v>263</v>
      </c>
      <c r="C34" s="201"/>
      <c r="D34" s="59" t="s">
        <v>264</v>
      </c>
      <c r="E34" s="60" t="s">
        <v>122</v>
      </c>
      <c r="F34" s="61" t="s">
        <v>123</v>
      </c>
      <c r="G34" s="62">
        <v>0.16</v>
      </c>
      <c r="H34" s="63"/>
      <c r="I34" s="64"/>
      <c r="J34" s="65">
        <v>0.16</v>
      </c>
      <c r="K34" s="65">
        <v>3.49</v>
      </c>
      <c r="L34" s="66">
        <v>4.2</v>
      </c>
      <c r="M34" s="63">
        <v>0.5</v>
      </c>
      <c r="N34" s="67">
        <v>1.75</v>
      </c>
      <c r="O34" s="65">
        <v>1.75</v>
      </c>
      <c r="P34" s="68">
        <v>0.28000000000000003</v>
      </c>
      <c r="Q34" s="4"/>
    </row>
    <row r="35" spans="1:17">
      <c r="A35" s="1"/>
      <c r="B35" s="125" t="s">
        <v>308</v>
      </c>
      <c r="C35" s="201"/>
      <c r="D35" s="59" t="s">
        <v>121</v>
      </c>
      <c r="E35" s="60" t="s">
        <v>122</v>
      </c>
      <c r="F35" s="61" t="s">
        <v>123</v>
      </c>
      <c r="G35" s="62">
        <v>0.15</v>
      </c>
      <c r="H35" s="63"/>
      <c r="I35" s="64"/>
      <c r="J35" s="65">
        <v>0.15</v>
      </c>
      <c r="K35" s="65">
        <v>3.49</v>
      </c>
      <c r="L35" s="66">
        <v>4.2</v>
      </c>
      <c r="M35" s="63">
        <v>0.5</v>
      </c>
      <c r="N35" s="67">
        <v>1.75</v>
      </c>
      <c r="O35" s="65">
        <v>1.75</v>
      </c>
      <c r="P35" s="68">
        <v>0.26</v>
      </c>
      <c r="Q35" s="4"/>
    </row>
    <row r="36" spans="1:17">
      <c r="A36" s="1"/>
      <c r="B36" s="125" t="s">
        <v>124</v>
      </c>
      <c r="C36" s="201"/>
      <c r="D36" s="59" t="s">
        <v>268</v>
      </c>
      <c r="E36" s="60" t="s">
        <v>126</v>
      </c>
      <c r="F36" s="61" t="s">
        <v>123</v>
      </c>
      <c r="G36" s="62">
        <v>0.14000000000000001</v>
      </c>
      <c r="H36" s="63"/>
      <c r="I36" s="64"/>
      <c r="J36" s="65">
        <v>0.14000000000000001</v>
      </c>
      <c r="K36" s="65">
        <v>3.49</v>
      </c>
      <c r="L36" s="66">
        <v>4.2</v>
      </c>
      <c r="M36" s="63">
        <v>0.5</v>
      </c>
      <c r="N36" s="67">
        <v>1.75</v>
      </c>
      <c r="O36" s="65">
        <v>1.75</v>
      </c>
      <c r="P36" s="68">
        <v>0.25</v>
      </c>
      <c r="Q36" s="4"/>
    </row>
    <row r="37" spans="1:17">
      <c r="A37" s="1"/>
      <c r="B37" s="125" t="s">
        <v>127</v>
      </c>
      <c r="C37" s="201"/>
      <c r="D37" s="59" t="s">
        <v>128</v>
      </c>
      <c r="E37" s="60" t="s">
        <v>129</v>
      </c>
      <c r="F37" s="61" t="s">
        <v>123</v>
      </c>
      <c r="G37" s="62">
        <v>0.11</v>
      </c>
      <c r="H37" s="63"/>
      <c r="I37" s="64"/>
      <c r="J37" s="65">
        <v>0.11</v>
      </c>
      <c r="K37" s="65">
        <v>10.44</v>
      </c>
      <c r="L37" s="66">
        <v>4.2</v>
      </c>
      <c r="M37" s="63">
        <v>0.5</v>
      </c>
      <c r="N37" s="67">
        <v>5.22</v>
      </c>
      <c r="O37" s="65">
        <v>5.22</v>
      </c>
      <c r="P37" s="68">
        <v>0.56999999999999995</v>
      </c>
      <c r="Q37" s="4"/>
    </row>
    <row r="38" spans="1:17" ht="13.5" thickBot="1">
      <c r="A38" s="1"/>
      <c r="B38" s="123" t="s">
        <v>130</v>
      </c>
      <c r="C38" s="288"/>
      <c r="D38" s="32" t="s">
        <v>131</v>
      </c>
      <c r="E38" s="33" t="s">
        <v>132</v>
      </c>
      <c r="F38" s="34" t="s">
        <v>123</v>
      </c>
      <c r="G38" s="35">
        <v>0.15</v>
      </c>
      <c r="H38" s="36"/>
      <c r="I38" s="37"/>
      <c r="J38" s="38">
        <v>0.15</v>
      </c>
      <c r="K38" s="38">
        <v>10.44</v>
      </c>
      <c r="L38" s="39">
        <v>4.2</v>
      </c>
      <c r="M38" s="36">
        <v>0.5</v>
      </c>
      <c r="N38" s="40">
        <v>5.22</v>
      </c>
      <c r="O38" s="38">
        <v>5.22</v>
      </c>
      <c r="P38" s="41">
        <v>0.78</v>
      </c>
      <c r="Q38" s="4"/>
    </row>
    <row r="39" spans="1:17">
      <c r="A39" s="1"/>
      <c r="B39" s="83" t="s">
        <v>133</v>
      </c>
      <c r="C39" s="85"/>
      <c r="D39" s="86"/>
      <c r="E39" s="87"/>
      <c r="F39" s="88"/>
      <c r="G39" s="89"/>
      <c r="H39" s="90"/>
      <c r="I39" s="91"/>
      <c r="J39" s="92"/>
      <c r="K39" s="92"/>
      <c r="L39" s="93"/>
      <c r="M39" s="90"/>
      <c r="N39" s="94"/>
      <c r="O39" s="92"/>
      <c r="P39" s="95"/>
      <c r="Q39" s="4"/>
    </row>
    <row r="40" spans="1:17">
      <c r="A40" s="1"/>
      <c r="B40" s="125" t="s">
        <v>134</v>
      </c>
      <c r="C40" s="201"/>
      <c r="D40" s="59" t="s">
        <v>135</v>
      </c>
      <c r="E40" s="60" t="s">
        <v>136</v>
      </c>
      <c r="F40" s="61" t="s">
        <v>57</v>
      </c>
      <c r="G40" s="62">
        <v>3.69</v>
      </c>
      <c r="H40" s="63"/>
      <c r="I40" s="64"/>
      <c r="J40" s="65">
        <v>3.69</v>
      </c>
      <c r="K40" s="65">
        <v>9.85</v>
      </c>
      <c r="L40" s="66">
        <v>7.55</v>
      </c>
      <c r="M40" s="63">
        <v>0.5</v>
      </c>
      <c r="N40" s="67">
        <v>4.93</v>
      </c>
      <c r="O40" s="65">
        <v>4.93</v>
      </c>
      <c r="P40" s="68">
        <v>18.190000000000001</v>
      </c>
      <c r="Q40" s="4"/>
    </row>
    <row r="41" spans="1:17">
      <c r="A41" s="1"/>
      <c r="B41" s="125" t="s">
        <v>137</v>
      </c>
      <c r="C41" s="201"/>
      <c r="D41" s="59" t="s">
        <v>138</v>
      </c>
      <c r="E41" s="60" t="s">
        <v>139</v>
      </c>
      <c r="F41" s="61" t="s">
        <v>57</v>
      </c>
      <c r="G41" s="62">
        <v>0.86</v>
      </c>
      <c r="H41" s="63"/>
      <c r="I41" s="64"/>
      <c r="J41" s="65">
        <v>0.86</v>
      </c>
      <c r="K41" s="65">
        <v>9.85</v>
      </c>
      <c r="L41" s="66">
        <v>7.55</v>
      </c>
      <c r="M41" s="63">
        <v>0.5</v>
      </c>
      <c r="N41" s="67">
        <v>4.93</v>
      </c>
      <c r="O41" s="65">
        <v>4.93</v>
      </c>
      <c r="P41" s="68">
        <v>4.24</v>
      </c>
      <c r="Q41" s="4"/>
    </row>
    <row r="42" spans="1:17">
      <c r="A42" s="1"/>
      <c r="B42" s="125" t="s">
        <v>140</v>
      </c>
      <c r="C42" s="201"/>
      <c r="D42" s="59" t="s">
        <v>141</v>
      </c>
      <c r="E42" s="60" t="s">
        <v>142</v>
      </c>
      <c r="F42" s="61" t="s">
        <v>81</v>
      </c>
      <c r="G42" s="62">
        <v>0.14000000000000001</v>
      </c>
      <c r="H42" s="63"/>
      <c r="I42" s="64"/>
      <c r="J42" s="65">
        <v>0.14000000000000001</v>
      </c>
      <c r="K42" s="65">
        <v>9.85</v>
      </c>
      <c r="L42" s="66">
        <v>7.55</v>
      </c>
      <c r="M42" s="63">
        <v>0.5</v>
      </c>
      <c r="N42" s="67">
        <v>4.93</v>
      </c>
      <c r="O42" s="65">
        <v>4.93</v>
      </c>
      <c r="P42" s="82">
        <v>0.69</v>
      </c>
      <c r="Q42" s="4"/>
    </row>
    <row r="43" spans="1:17">
      <c r="A43" s="1"/>
      <c r="B43" s="127" t="s">
        <v>143</v>
      </c>
      <c r="C43" s="288"/>
      <c r="D43" s="44" t="s">
        <v>144</v>
      </c>
      <c r="E43" s="45" t="s">
        <v>142</v>
      </c>
      <c r="F43" s="34" t="s">
        <v>57</v>
      </c>
      <c r="G43" s="47">
        <v>3.53</v>
      </c>
      <c r="H43" s="48">
        <v>0.3</v>
      </c>
      <c r="I43" s="49" t="s">
        <v>6</v>
      </c>
      <c r="J43" s="50">
        <v>2.4700000000000002</v>
      </c>
      <c r="K43" s="50">
        <v>9.85</v>
      </c>
      <c r="L43" s="51">
        <v>7.55</v>
      </c>
      <c r="M43" s="48">
        <v>0.5</v>
      </c>
      <c r="N43" s="52">
        <v>4.93</v>
      </c>
      <c r="O43" s="50">
        <v>4.93</v>
      </c>
      <c r="P43" s="53">
        <v>12.18</v>
      </c>
      <c r="Q43" s="4"/>
    </row>
    <row r="44" spans="1:17">
      <c r="A44" s="1"/>
      <c r="B44" s="83" t="s">
        <v>269</v>
      </c>
      <c r="C44" s="85"/>
      <c r="D44" s="86"/>
      <c r="E44" s="87"/>
      <c r="F44" s="88"/>
      <c r="G44" s="89"/>
      <c r="H44" s="90"/>
      <c r="I44" s="91"/>
      <c r="J44" s="92"/>
      <c r="K44" s="92"/>
      <c r="L44" s="93"/>
      <c r="M44" s="90"/>
      <c r="N44" s="94"/>
      <c r="O44" s="92"/>
      <c r="P44" s="95"/>
      <c r="Q44" s="4"/>
    </row>
    <row r="45" spans="1:17">
      <c r="A45" s="1"/>
      <c r="B45" s="125" t="s">
        <v>146</v>
      </c>
      <c r="C45" s="201"/>
      <c r="D45" s="59" t="s">
        <v>147</v>
      </c>
      <c r="E45" s="60" t="s">
        <v>148</v>
      </c>
      <c r="F45" s="61" t="s">
        <v>57</v>
      </c>
      <c r="G45" s="62">
        <v>1.3</v>
      </c>
      <c r="H45" s="63"/>
      <c r="I45" s="64"/>
      <c r="J45" s="65">
        <v>1.3</v>
      </c>
      <c r="K45" s="65">
        <v>14.65</v>
      </c>
      <c r="L45" s="66">
        <v>10.92</v>
      </c>
      <c r="M45" s="63">
        <v>0.5</v>
      </c>
      <c r="N45" s="67">
        <v>7.33</v>
      </c>
      <c r="O45" s="65">
        <v>6</v>
      </c>
      <c r="P45" s="68">
        <v>7.8</v>
      </c>
      <c r="Q45" s="4"/>
    </row>
    <row r="46" spans="1:17">
      <c r="A46" s="1"/>
      <c r="B46" s="125" t="s">
        <v>149</v>
      </c>
      <c r="C46" s="201"/>
      <c r="D46" s="59" t="s">
        <v>150</v>
      </c>
      <c r="E46" s="60" t="s">
        <v>151</v>
      </c>
      <c r="F46" s="61" t="s">
        <v>57</v>
      </c>
      <c r="G46" s="62">
        <v>1.44</v>
      </c>
      <c r="H46" s="63"/>
      <c r="I46" s="64"/>
      <c r="J46" s="65">
        <v>1.44</v>
      </c>
      <c r="K46" s="65">
        <v>14.65</v>
      </c>
      <c r="L46" s="66">
        <v>10.92</v>
      </c>
      <c r="M46" s="63">
        <v>0.5</v>
      </c>
      <c r="N46" s="67">
        <v>7.33</v>
      </c>
      <c r="O46" s="65">
        <v>6</v>
      </c>
      <c r="P46" s="68">
        <v>8.64</v>
      </c>
      <c r="Q46" s="4"/>
    </row>
    <row r="47" spans="1:17">
      <c r="A47" s="1"/>
      <c r="B47" s="125" t="s">
        <v>152</v>
      </c>
      <c r="C47" s="201"/>
      <c r="D47" s="59" t="s">
        <v>153</v>
      </c>
      <c r="E47" s="60" t="s">
        <v>154</v>
      </c>
      <c r="F47" s="61" t="s">
        <v>57</v>
      </c>
      <c r="G47" s="62">
        <v>3.93</v>
      </c>
      <c r="H47" s="63"/>
      <c r="I47" s="64"/>
      <c r="J47" s="65">
        <v>3.93</v>
      </c>
      <c r="K47" s="65">
        <v>9.85</v>
      </c>
      <c r="L47" s="66">
        <v>10.92</v>
      </c>
      <c r="M47" s="63">
        <v>0.5</v>
      </c>
      <c r="N47" s="67">
        <v>4.93</v>
      </c>
      <c r="O47" s="65">
        <v>4.93</v>
      </c>
      <c r="P47" s="68">
        <v>19.37</v>
      </c>
      <c r="Q47" s="4"/>
    </row>
    <row r="48" spans="1:17">
      <c r="A48" s="1"/>
      <c r="B48" s="125" t="s">
        <v>155</v>
      </c>
      <c r="C48" s="201"/>
      <c r="D48" s="59" t="s">
        <v>156</v>
      </c>
      <c r="E48" s="60" t="s">
        <v>157</v>
      </c>
      <c r="F48" s="61" t="s">
        <v>57</v>
      </c>
      <c r="G48" s="62">
        <v>1.76</v>
      </c>
      <c r="H48" s="63"/>
      <c r="I48" s="64"/>
      <c r="J48" s="65">
        <v>1.76</v>
      </c>
      <c r="K48" s="65">
        <v>14.65</v>
      </c>
      <c r="L48" s="66">
        <v>10.92</v>
      </c>
      <c r="M48" s="63">
        <v>0.5</v>
      </c>
      <c r="N48" s="67">
        <v>7.33</v>
      </c>
      <c r="O48" s="65">
        <v>6</v>
      </c>
      <c r="P48" s="68">
        <v>10.56</v>
      </c>
      <c r="Q48" s="4"/>
    </row>
    <row r="49" spans="1:17" ht="13.5" thickBot="1">
      <c r="A49" s="1"/>
      <c r="B49" s="123" t="s">
        <v>158</v>
      </c>
      <c r="C49" s="288"/>
      <c r="D49" s="32" t="s">
        <v>159</v>
      </c>
      <c r="E49" s="33" t="s">
        <v>160</v>
      </c>
      <c r="F49" s="34" t="s">
        <v>57</v>
      </c>
      <c r="G49" s="35">
        <v>1.3</v>
      </c>
      <c r="H49" s="36"/>
      <c r="I49" s="37"/>
      <c r="J49" s="38">
        <v>1.3</v>
      </c>
      <c r="K49" s="38">
        <v>14.65</v>
      </c>
      <c r="L49" s="39">
        <v>10.92</v>
      </c>
      <c r="M49" s="36">
        <v>0.5</v>
      </c>
      <c r="N49" s="40">
        <v>7.33</v>
      </c>
      <c r="O49" s="38">
        <v>6</v>
      </c>
      <c r="P49" s="41">
        <v>7.8</v>
      </c>
      <c r="Q49" s="4"/>
    </row>
    <row r="50" spans="1:17">
      <c r="A50" s="1"/>
      <c r="B50" s="83" t="s">
        <v>161</v>
      </c>
      <c r="C50" s="85"/>
      <c r="D50" s="86"/>
      <c r="E50" s="87"/>
      <c r="F50" s="88"/>
      <c r="G50" s="89"/>
      <c r="H50" s="90"/>
      <c r="I50" s="91"/>
      <c r="J50" s="92"/>
      <c r="K50" s="92"/>
      <c r="L50" s="93"/>
      <c r="M50" s="90"/>
      <c r="N50" s="94"/>
      <c r="O50" s="92"/>
      <c r="P50" s="95"/>
      <c r="Q50" s="4"/>
    </row>
    <row r="51" spans="1:17">
      <c r="A51" s="1"/>
      <c r="B51" s="314" t="s">
        <v>162</v>
      </c>
      <c r="C51" s="58"/>
      <c r="D51" s="59"/>
      <c r="E51" s="60"/>
      <c r="F51" s="61"/>
      <c r="G51" s="62"/>
      <c r="H51" s="63"/>
      <c r="I51" s="64"/>
      <c r="J51" s="65"/>
      <c r="K51" s="65"/>
      <c r="L51" s="66"/>
      <c r="M51" s="63"/>
      <c r="N51" s="67"/>
      <c r="O51" s="65"/>
      <c r="P51" s="68"/>
      <c r="Q51" s="4"/>
    </row>
    <row r="52" spans="1:17">
      <c r="A52" s="1"/>
      <c r="B52" s="125" t="s">
        <v>163</v>
      </c>
      <c r="C52" s="201"/>
      <c r="D52" s="59" t="s">
        <v>164</v>
      </c>
      <c r="E52" s="60" t="s">
        <v>165</v>
      </c>
      <c r="F52" s="61" t="s">
        <v>166</v>
      </c>
      <c r="G52" s="62">
        <v>3.11</v>
      </c>
      <c r="H52" s="63">
        <v>0.4</v>
      </c>
      <c r="I52" s="64" t="s">
        <v>6</v>
      </c>
      <c r="J52" s="65">
        <v>1.87</v>
      </c>
      <c r="K52" s="65">
        <v>4.45</v>
      </c>
      <c r="L52" s="65">
        <v>6.43</v>
      </c>
      <c r="M52" s="63">
        <v>0.5</v>
      </c>
      <c r="N52" s="65">
        <v>2.23</v>
      </c>
      <c r="O52" s="65">
        <v>2.23</v>
      </c>
      <c r="P52" s="82">
        <v>4.17</v>
      </c>
      <c r="Q52" s="4"/>
    </row>
    <row r="53" spans="1:17">
      <c r="A53" s="1"/>
      <c r="B53" s="125" t="s">
        <v>167</v>
      </c>
      <c r="C53" s="201"/>
      <c r="D53" s="59" t="s">
        <v>168</v>
      </c>
      <c r="E53" s="60" t="s">
        <v>169</v>
      </c>
      <c r="F53" s="61" t="s">
        <v>57</v>
      </c>
      <c r="G53" s="62">
        <v>4.9000000000000004</v>
      </c>
      <c r="H53" s="63">
        <v>0.43</v>
      </c>
      <c r="I53" s="64" t="s">
        <v>4</v>
      </c>
      <c r="J53" s="65">
        <v>2.79</v>
      </c>
      <c r="K53" s="65">
        <v>4.45</v>
      </c>
      <c r="L53" s="65">
        <v>6.43</v>
      </c>
      <c r="M53" s="63">
        <v>0.5</v>
      </c>
      <c r="N53" s="65">
        <v>2.23</v>
      </c>
      <c r="O53" s="65">
        <v>2.23</v>
      </c>
      <c r="P53" s="82">
        <v>6.22</v>
      </c>
      <c r="Q53" s="4"/>
    </row>
    <row r="54" spans="1:17">
      <c r="A54" s="1"/>
      <c r="B54" s="125" t="s">
        <v>271</v>
      </c>
      <c r="C54" s="201"/>
      <c r="D54" s="59" t="s">
        <v>272</v>
      </c>
      <c r="E54" s="60" t="s">
        <v>273</v>
      </c>
      <c r="F54" s="61" t="s">
        <v>173</v>
      </c>
      <c r="G54" s="62">
        <v>13.91</v>
      </c>
      <c r="H54" s="63">
        <v>0.42</v>
      </c>
      <c r="I54" s="64" t="s">
        <v>4</v>
      </c>
      <c r="J54" s="65">
        <v>8.07</v>
      </c>
      <c r="K54" s="65">
        <v>1.2</v>
      </c>
      <c r="L54" s="65">
        <v>1.2</v>
      </c>
      <c r="M54" s="63">
        <v>0.5</v>
      </c>
      <c r="N54" s="65">
        <v>0.6</v>
      </c>
      <c r="O54" s="65">
        <v>0.6</v>
      </c>
      <c r="P54" s="82">
        <v>4.84</v>
      </c>
      <c r="Q54" s="4"/>
    </row>
    <row r="55" spans="1:17">
      <c r="A55" s="1"/>
      <c r="B55" s="125" t="s">
        <v>170</v>
      </c>
      <c r="C55" s="201"/>
      <c r="D55" s="59" t="s">
        <v>171</v>
      </c>
      <c r="E55" s="60" t="s">
        <v>172</v>
      </c>
      <c r="F55" s="61" t="s">
        <v>173</v>
      </c>
      <c r="G55" s="62">
        <v>18.420000000000002</v>
      </c>
      <c r="H55" s="276">
        <v>0.75</v>
      </c>
      <c r="I55" s="64" t="s">
        <v>6</v>
      </c>
      <c r="J55" s="65">
        <v>4.6100000000000003</v>
      </c>
      <c r="K55" s="65">
        <v>1.2</v>
      </c>
      <c r="L55" s="65">
        <v>1.2</v>
      </c>
      <c r="M55" s="63">
        <v>0.5</v>
      </c>
      <c r="N55" s="65">
        <v>0.6</v>
      </c>
      <c r="O55" s="65">
        <v>0.6</v>
      </c>
      <c r="P55" s="82">
        <v>2.77</v>
      </c>
      <c r="Q55" s="4"/>
    </row>
    <row r="56" spans="1:17">
      <c r="A56" s="1"/>
      <c r="B56" s="125" t="s">
        <v>309</v>
      </c>
      <c r="C56" s="201"/>
      <c r="D56" s="59" t="s">
        <v>310</v>
      </c>
      <c r="E56" s="60" t="s">
        <v>176</v>
      </c>
      <c r="F56" s="61" t="s">
        <v>57</v>
      </c>
      <c r="G56" s="62">
        <v>2.42</v>
      </c>
      <c r="H56" s="63">
        <v>0.2</v>
      </c>
      <c r="I56" s="64" t="s">
        <v>6</v>
      </c>
      <c r="J56" s="65">
        <v>1.94</v>
      </c>
      <c r="K56" s="65">
        <v>4.45</v>
      </c>
      <c r="L56" s="65">
        <v>6.43</v>
      </c>
      <c r="M56" s="63">
        <v>0.5</v>
      </c>
      <c r="N56" s="65">
        <v>2.23</v>
      </c>
      <c r="O56" s="65">
        <v>2.23</v>
      </c>
      <c r="P56" s="82">
        <v>4.33</v>
      </c>
      <c r="Q56" s="4"/>
    </row>
    <row r="57" spans="1:17">
      <c r="A57" s="1"/>
      <c r="B57" s="125" t="s">
        <v>177</v>
      </c>
      <c r="C57" s="201"/>
      <c r="D57" s="59" t="s">
        <v>178</v>
      </c>
      <c r="E57" s="60" t="s">
        <v>179</v>
      </c>
      <c r="F57" s="61" t="s">
        <v>180</v>
      </c>
      <c r="G57" s="62">
        <v>4.8499999999999996</v>
      </c>
      <c r="H57" s="63">
        <v>0.4</v>
      </c>
      <c r="I57" s="64" t="s">
        <v>6</v>
      </c>
      <c r="J57" s="65">
        <v>2.91</v>
      </c>
      <c r="K57" s="65">
        <v>4.45</v>
      </c>
      <c r="L57" s="65">
        <v>6.43</v>
      </c>
      <c r="M57" s="63">
        <v>0.5</v>
      </c>
      <c r="N57" s="65">
        <v>2.23</v>
      </c>
      <c r="O57" s="65">
        <v>2.23</v>
      </c>
      <c r="P57" s="82">
        <v>6.49</v>
      </c>
      <c r="Q57" s="4"/>
    </row>
    <row r="58" spans="1:17">
      <c r="A58" s="1"/>
      <c r="B58" s="125" t="s">
        <v>181</v>
      </c>
      <c r="C58" s="201"/>
      <c r="D58" s="59" t="s">
        <v>182</v>
      </c>
      <c r="E58" s="60" t="s">
        <v>183</v>
      </c>
      <c r="F58" s="61" t="s">
        <v>184</v>
      </c>
      <c r="G58" s="62">
        <v>5.54</v>
      </c>
      <c r="H58" s="63">
        <v>0.4</v>
      </c>
      <c r="I58" s="64" t="s">
        <v>6</v>
      </c>
      <c r="J58" s="65">
        <v>3.32</v>
      </c>
      <c r="K58" s="65">
        <v>1.2</v>
      </c>
      <c r="L58" s="65">
        <v>1.2</v>
      </c>
      <c r="M58" s="63">
        <v>0.5</v>
      </c>
      <c r="N58" s="65">
        <v>0.6</v>
      </c>
      <c r="O58" s="65">
        <v>0.6</v>
      </c>
      <c r="P58" s="82">
        <v>1.99</v>
      </c>
      <c r="Q58" s="4"/>
    </row>
    <row r="59" spans="1:17" ht="13.5" thickBot="1">
      <c r="A59" s="1"/>
      <c r="B59" s="123" t="s">
        <v>185</v>
      </c>
      <c r="C59" s="288"/>
      <c r="D59" s="32" t="s">
        <v>186</v>
      </c>
      <c r="E59" s="33" t="s">
        <v>187</v>
      </c>
      <c r="F59" s="34" t="s">
        <v>57</v>
      </c>
      <c r="G59" s="35">
        <v>3.75</v>
      </c>
      <c r="H59" s="36">
        <v>0.28000000000000003</v>
      </c>
      <c r="I59" s="37" t="s">
        <v>4</v>
      </c>
      <c r="J59" s="38">
        <v>2.7</v>
      </c>
      <c r="K59" s="38">
        <v>4.45</v>
      </c>
      <c r="L59" s="38">
        <v>6.43</v>
      </c>
      <c r="M59" s="36">
        <v>0.5</v>
      </c>
      <c r="N59" s="38">
        <v>2.23</v>
      </c>
      <c r="O59" s="38">
        <v>2.23</v>
      </c>
      <c r="P59" s="41">
        <v>6.02</v>
      </c>
      <c r="Q59" s="4"/>
    </row>
    <row r="60" spans="1:17">
      <c r="A60" s="1"/>
      <c r="B60" s="83" t="s">
        <v>188</v>
      </c>
      <c r="C60" s="85"/>
      <c r="D60" s="86"/>
      <c r="E60" s="87"/>
      <c r="F60" s="88"/>
      <c r="G60" s="89"/>
      <c r="H60" s="90"/>
      <c r="I60" s="91"/>
      <c r="J60" s="92"/>
      <c r="K60" s="92"/>
      <c r="L60" s="92"/>
      <c r="M60" s="90"/>
      <c r="N60" s="92"/>
      <c r="O60" s="92"/>
      <c r="P60" s="99"/>
      <c r="Q60" s="4"/>
    </row>
    <row r="61" spans="1:17">
      <c r="A61" s="1"/>
      <c r="B61" s="125" t="s">
        <v>278</v>
      </c>
      <c r="C61" s="201"/>
      <c r="D61" s="59" t="s">
        <v>279</v>
      </c>
      <c r="E61" s="60" t="s">
        <v>280</v>
      </c>
      <c r="F61" s="61" t="s">
        <v>57</v>
      </c>
      <c r="G61" s="62">
        <v>33.03</v>
      </c>
      <c r="H61" s="63">
        <v>0.5</v>
      </c>
      <c r="I61" s="64" t="s">
        <v>4</v>
      </c>
      <c r="J61" s="65">
        <v>16.52</v>
      </c>
      <c r="K61" s="65">
        <v>5.64</v>
      </c>
      <c r="L61" s="65">
        <v>4.79</v>
      </c>
      <c r="M61" s="63">
        <v>0.5</v>
      </c>
      <c r="N61" s="65">
        <v>2.82</v>
      </c>
      <c r="O61" s="65">
        <v>2.82</v>
      </c>
      <c r="P61" s="82">
        <v>46.59</v>
      </c>
      <c r="Q61" s="4"/>
    </row>
    <row r="62" spans="1:17">
      <c r="A62" s="1"/>
      <c r="B62" s="125" t="s">
        <v>281</v>
      </c>
      <c r="C62" s="201"/>
      <c r="D62" s="59" t="s">
        <v>190</v>
      </c>
      <c r="E62" s="60" t="s">
        <v>191</v>
      </c>
      <c r="F62" s="61" t="s">
        <v>57</v>
      </c>
      <c r="G62" s="62">
        <v>33.21</v>
      </c>
      <c r="H62" s="63">
        <v>0.5</v>
      </c>
      <c r="I62" s="64" t="s">
        <v>6</v>
      </c>
      <c r="J62" s="65">
        <v>16.61</v>
      </c>
      <c r="K62" s="65">
        <v>5.64</v>
      </c>
      <c r="L62" s="65">
        <v>4.79</v>
      </c>
      <c r="M62" s="63">
        <v>0.5</v>
      </c>
      <c r="N62" s="65">
        <v>2.82</v>
      </c>
      <c r="O62" s="65">
        <v>2.82</v>
      </c>
      <c r="P62" s="82">
        <v>46.84</v>
      </c>
      <c r="Q62" s="4"/>
    </row>
    <row r="63" spans="1:17">
      <c r="A63" s="1"/>
      <c r="B63" s="125" t="s">
        <v>282</v>
      </c>
      <c r="C63" s="201"/>
      <c r="D63" s="59" t="s">
        <v>193</v>
      </c>
      <c r="E63" s="60" t="s">
        <v>194</v>
      </c>
      <c r="F63" s="61" t="s">
        <v>57</v>
      </c>
      <c r="G63" s="62">
        <v>9.0500000000000007</v>
      </c>
      <c r="H63" s="63">
        <v>0.43</v>
      </c>
      <c r="I63" s="64" t="s">
        <v>4</v>
      </c>
      <c r="J63" s="65">
        <v>5.16</v>
      </c>
      <c r="K63" s="65">
        <v>6.07</v>
      </c>
      <c r="L63" s="65">
        <v>4.79</v>
      </c>
      <c r="M63" s="63">
        <v>0.5</v>
      </c>
      <c r="N63" s="65">
        <v>3.04</v>
      </c>
      <c r="O63" s="65">
        <v>3.04</v>
      </c>
      <c r="P63" s="82">
        <v>15.69</v>
      </c>
      <c r="Q63" s="4"/>
    </row>
    <row r="64" spans="1:17">
      <c r="A64" s="1"/>
      <c r="B64" s="125" t="s">
        <v>311</v>
      </c>
      <c r="C64" s="201"/>
      <c r="D64" s="59" t="s">
        <v>284</v>
      </c>
      <c r="E64" s="60" t="s">
        <v>285</v>
      </c>
      <c r="F64" s="61" t="s">
        <v>57</v>
      </c>
      <c r="G64" s="62">
        <v>7.8</v>
      </c>
      <c r="H64" s="63">
        <v>0.44</v>
      </c>
      <c r="I64" s="64" t="s">
        <v>4</v>
      </c>
      <c r="J64" s="65">
        <v>4.37</v>
      </c>
      <c r="K64" s="65">
        <v>6.07</v>
      </c>
      <c r="L64" s="65">
        <v>4.79</v>
      </c>
      <c r="M64" s="63">
        <v>0.5</v>
      </c>
      <c r="N64" s="65">
        <v>3.04</v>
      </c>
      <c r="O64" s="65">
        <v>3.04</v>
      </c>
      <c r="P64" s="82">
        <v>13.28</v>
      </c>
      <c r="Q64" s="4"/>
    </row>
    <row r="65" spans="1:19" ht="13.5" thickBot="1">
      <c r="A65" s="1"/>
      <c r="B65" s="127" t="s">
        <v>195</v>
      </c>
      <c r="C65" s="288"/>
      <c r="D65" s="44" t="s">
        <v>196</v>
      </c>
      <c r="E65" s="33" t="s">
        <v>197</v>
      </c>
      <c r="F65" s="46" t="s">
        <v>57</v>
      </c>
      <c r="G65" s="47">
        <v>38.99</v>
      </c>
      <c r="H65" s="48">
        <v>0.7</v>
      </c>
      <c r="I65" s="49" t="s">
        <v>4</v>
      </c>
      <c r="J65" s="50">
        <v>11.7</v>
      </c>
      <c r="K65" s="50">
        <v>4.53</v>
      </c>
      <c r="L65" s="50">
        <v>4.79</v>
      </c>
      <c r="M65" s="48">
        <v>0.5</v>
      </c>
      <c r="N65" s="50">
        <v>2.27</v>
      </c>
      <c r="O65" s="50">
        <v>2.27</v>
      </c>
      <c r="P65" s="53">
        <v>26.56</v>
      </c>
      <c r="Q65" s="4"/>
    </row>
    <row r="66" spans="1:19">
      <c r="A66" s="1"/>
      <c r="B66" s="83" t="s">
        <v>198</v>
      </c>
      <c r="C66" s="85"/>
      <c r="D66" s="86"/>
      <c r="E66" s="313"/>
      <c r="F66" s="88"/>
      <c r="G66" s="89"/>
      <c r="H66" s="90"/>
      <c r="I66" s="91"/>
      <c r="J66" s="92"/>
      <c r="K66" s="92"/>
      <c r="L66" s="92"/>
      <c r="M66" s="90"/>
      <c r="N66" s="92"/>
      <c r="O66" s="92"/>
      <c r="P66" s="99"/>
      <c r="Q66" s="4"/>
    </row>
    <row r="67" spans="1:19">
      <c r="A67" s="1"/>
      <c r="B67" s="125" t="s">
        <v>199</v>
      </c>
      <c r="C67" s="201"/>
      <c r="D67" s="59" t="s">
        <v>200</v>
      </c>
      <c r="E67" s="60" t="s">
        <v>201</v>
      </c>
      <c r="F67" s="61" t="s">
        <v>57</v>
      </c>
      <c r="G67" s="62">
        <v>4.8600000000000003</v>
      </c>
      <c r="H67" s="63">
        <v>0.3</v>
      </c>
      <c r="I67" s="64" t="s">
        <v>9</v>
      </c>
      <c r="J67" s="65">
        <v>3.4</v>
      </c>
      <c r="K67" s="65">
        <v>5.6</v>
      </c>
      <c r="L67" s="65">
        <v>6.43</v>
      </c>
      <c r="M67" s="63">
        <v>0.5</v>
      </c>
      <c r="N67" s="65">
        <v>2.8</v>
      </c>
      <c r="O67" s="65">
        <v>2.8</v>
      </c>
      <c r="P67" s="82">
        <v>9.52</v>
      </c>
      <c r="Q67" s="4"/>
    </row>
    <row r="68" spans="1:19">
      <c r="A68" s="1"/>
      <c r="B68" s="125" t="s">
        <v>202</v>
      </c>
      <c r="C68" s="201"/>
      <c r="D68" s="59" t="s">
        <v>203</v>
      </c>
      <c r="E68" s="60" t="s">
        <v>204</v>
      </c>
      <c r="F68" s="61" t="s">
        <v>57</v>
      </c>
      <c r="G68" s="62">
        <v>6.94</v>
      </c>
      <c r="H68" s="63">
        <v>0.3</v>
      </c>
      <c r="I68" s="64" t="s">
        <v>6</v>
      </c>
      <c r="J68" s="65">
        <v>4.8600000000000003</v>
      </c>
      <c r="K68" s="65">
        <v>5.6</v>
      </c>
      <c r="L68" s="65">
        <v>6.43</v>
      </c>
      <c r="M68" s="63">
        <v>0.5</v>
      </c>
      <c r="N68" s="65">
        <v>2.8</v>
      </c>
      <c r="O68" s="65">
        <v>2.8</v>
      </c>
      <c r="P68" s="82">
        <v>13.61</v>
      </c>
      <c r="Q68" s="4"/>
    </row>
    <row r="69" spans="1:19">
      <c r="A69" s="1"/>
      <c r="B69" s="125" t="s">
        <v>205</v>
      </c>
      <c r="C69" s="201"/>
      <c r="D69" s="59" t="s">
        <v>206</v>
      </c>
      <c r="E69" s="60" t="s">
        <v>207</v>
      </c>
      <c r="F69" s="61" t="s">
        <v>57</v>
      </c>
      <c r="G69" s="62">
        <v>2.29</v>
      </c>
      <c r="H69" s="63">
        <v>0.48</v>
      </c>
      <c r="I69" s="64" t="s">
        <v>4</v>
      </c>
      <c r="J69" s="65">
        <v>1.19</v>
      </c>
      <c r="K69" s="65">
        <v>5.6</v>
      </c>
      <c r="L69" s="65">
        <v>6.43</v>
      </c>
      <c r="M69" s="63">
        <v>0.5</v>
      </c>
      <c r="N69" s="65">
        <v>2.8</v>
      </c>
      <c r="O69" s="65">
        <v>2.8</v>
      </c>
      <c r="P69" s="82">
        <v>3.33</v>
      </c>
      <c r="Q69" s="4"/>
    </row>
    <row r="70" spans="1:19">
      <c r="A70" s="1"/>
      <c r="B70" s="125" t="s">
        <v>287</v>
      </c>
      <c r="C70" s="201"/>
      <c r="D70" s="59" t="s">
        <v>288</v>
      </c>
      <c r="E70" s="60" t="s">
        <v>289</v>
      </c>
      <c r="F70" s="61" t="s">
        <v>57</v>
      </c>
      <c r="G70" s="62">
        <v>8.51</v>
      </c>
      <c r="H70" s="63">
        <v>0.53</v>
      </c>
      <c r="I70" s="64" t="s">
        <v>4</v>
      </c>
      <c r="J70" s="65">
        <v>4</v>
      </c>
      <c r="K70" s="65">
        <v>5.6</v>
      </c>
      <c r="L70" s="65">
        <v>6.43</v>
      </c>
      <c r="M70" s="63">
        <v>0.5</v>
      </c>
      <c r="N70" s="65">
        <v>2.8</v>
      </c>
      <c r="O70" s="65">
        <v>2.8</v>
      </c>
      <c r="P70" s="82">
        <v>11.2</v>
      </c>
      <c r="Q70" s="4"/>
    </row>
    <row r="71" spans="1:19">
      <c r="A71" s="1"/>
      <c r="B71" s="125" t="s">
        <v>290</v>
      </c>
      <c r="C71" s="201"/>
      <c r="D71" s="59" t="s">
        <v>209</v>
      </c>
      <c r="E71" s="60" t="s">
        <v>210</v>
      </c>
      <c r="F71" s="61" t="s">
        <v>57</v>
      </c>
      <c r="G71" s="62">
        <v>10.25</v>
      </c>
      <c r="H71" s="63">
        <v>0.49</v>
      </c>
      <c r="I71" s="64" t="s">
        <v>4</v>
      </c>
      <c r="J71" s="65">
        <v>5.23</v>
      </c>
      <c r="K71" s="65">
        <v>5.6</v>
      </c>
      <c r="L71" s="65">
        <v>6.43</v>
      </c>
      <c r="M71" s="63">
        <v>0.5</v>
      </c>
      <c r="N71" s="65">
        <v>2.8</v>
      </c>
      <c r="O71" s="65">
        <v>2.8</v>
      </c>
      <c r="P71" s="82">
        <v>14.64</v>
      </c>
      <c r="Q71" s="4"/>
    </row>
    <row r="72" spans="1:19">
      <c r="A72" s="1"/>
      <c r="B72" s="125" t="s">
        <v>291</v>
      </c>
      <c r="C72" s="201"/>
      <c r="D72" s="59" t="s">
        <v>212</v>
      </c>
      <c r="E72" s="60" t="s">
        <v>213</v>
      </c>
      <c r="F72" s="61" t="s">
        <v>214</v>
      </c>
      <c r="G72" s="62">
        <v>3.4</v>
      </c>
      <c r="H72" s="63">
        <v>0.34</v>
      </c>
      <c r="I72" s="64" t="s">
        <v>4</v>
      </c>
      <c r="J72" s="65">
        <v>2.2400000000000002</v>
      </c>
      <c r="K72" s="65">
        <v>5.6</v>
      </c>
      <c r="L72" s="65">
        <v>6.43</v>
      </c>
      <c r="M72" s="63">
        <v>0.5</v>
      </c>
      <c r="N72" s="65">
        <v>2.8</v>
      </c>
      <c r="O72" s="65">
        <v>2.8</v>
      </c>
      <c r="P72" s="82">
        <v>6.27</v>
      </c>
      <c r="Q72" s="4"/>
    </row>
    <row r="73" spans="1:19">
      <c r="A73" s="1"/>
      <c r="B73" s="125" t="s">
        <v>293</v>
      </c>
      <c r="C73" s="201"/>
      <c r="D73" s="59" t="s">
        <v>294</v>
      </c>
      <c r="E73" s="60" t="s">
        <v>213</v>
      </c>
      <c r="F73" s="61" t="s">
        <v>214</v>
      </c>
      <c r="G73" s="62">
        <v>5.19</v>
      </c>
      <c r="H73" s="63">
        <v>0.34</v>
      </c>
      <c r="I73" s="64" t="s">
        <v>4</v>
      </c>
      <c r="J73" s="65">
        <v>3.43</v>
      </c>
      <c r="K73" s="65">
        <v>5.6</v>
      </c>
      <c r="L73" s="65">
        <v>6.43</v>
      </c>
      <c r="M73" s="63">
        <v>0.5</v>
      </c>
      <c r="N73" s="65">
        <v>2.8</v>
      </c>
      <c r="O73" s="65">
        <v>2.8</v>
      </c>
      <c r="P73" s="82">
        <v>9.6</v>
      </c>
      <c r="Q73" s="4"/>
    </row>
    <row r="74" spans="1:19">
      <c r="A74" s="1"/>
      <c r="B74" s="125" t="s">
        <v>296</v>
      </c>
      <c r="C74" s="201"/>
      <c r="D74" s="59" t="s">
        <v>297</v>
      </c>
      <c r="E74" s="60" t="s">
        <v>213</v>
      </c>
      <c r="F74" s="61" t="s">
        <v>214</v>
      </c>
      <c r="G74" s="62">
        <v>6.59</v>
      </c>
      <c r="H74" s="63">
        <v>0.34</v>
      </c>
      <c r="I74" s="64" t="s">
        <v>4</v>
      </c>
      <c r="J74" s="65">
        <v>4.3499999999999996</v>
      </c>
      <c r="K74" s="65">
        <v>5.6</v>
      </c>
      <c r="L74" s="65">
        <v>6.43</v>
      </c>
      <c r="M74" s="63">
        <v>0.5</v>
      </c>
      <c r="N74" s="65">
        <v>2.8</v>
      </c>
      <c r="O74" s="65">
        <v>2.8</v>
      </c>
      <c r="P74" s="82">
        <v>12.18</v>
      </c>
      <c r="Q74" s="4"/>
    </row>
    <row r="75" spans="1:19">
      <c r="A75" s="1"/>
      <c r="B75" s="125" t="s">
        <v>215</v>
      </c>
      <c r="C75" s="201"/>
      <c r="D75" s="59" t="s">
        <v>216</v>
      </c>
      <c r="E75" s="60" t="s">
        <v>217</v>
      </c>
      <c r="F75" s="61" t="s">
        <v>57</v>
      </c>
      <c r="G75" s="62">
        <v>8.9499999999999993</v>
      </c>
      <c r="H75" s="63">
        <v>0.36</v>
      </c>
      <c r="I75" s="64" t="s">
        <v>4</v>
      </c>
      <c r="J75" s="65">
        <v>5.73</v>
      </c>
      <c r="K75" s="65">
        <v>5.6</v>
      </c>
      <c r="L75" s="65">
        <v>6.43</v>
      </c>
      <c r="M75" s="63">
        <v>0.5</v>
      </c>
      <c r="N75" s="65">
        <v>2.8</v>
      </c>
      <c r="O75" s="65">
        <v>2.8</v>
      </c>
      <c r="P75" s="82">
        <v>16.04</v>
      </c>
      <c r="Q75" s="4"/>
    </row>
    <row r="76" spans="1:19">
      <c r="A76" s="1"/>
      <c r="B76" s="124" t="s">
        <v>299</v>
      </c>
      <c r="C76" s="201"/>
      <c r="D76" s="18" t="s">
        <v>300</v>
      </c>
      <c r="E76" s="73" t="s">
        <v>301</v>
      </c>
      <c r="F76" s="20" t="s">
        <v>57</v>
      </c>
      <c r="G76" s="21">
        <v>5</v>
      </c>
      <c r="H76" s="22">
        <v>0.3</v>
      </c>
      <c r="I76" s="23" t="s">
        <v>6</v>
      </c>
      <c r="J76" s="24">
        <v>3.5</v>
      </c>
      <c r="K76" s="24">
        <v>5.6</v>
      </c>
      <c r="L76" s="24">
        <v>6.43</v>
      </c>
      <c r="M76" s="22">
        <v>0.5</v>
      </c>
      <c r="N76" s="24">
        <v>2.8</v>
      </c>
      <c r="O76" s="24">
        <v>2.8</v>
      </c>
      <c r="P76" s="278">
        <v>9.8000000000000007</v>
      </c>
      <c r="Q76" s="4"/>
      <c r="S76" s="279"/>
    </row>
    <row r="77" spans="1:19" ht="13.5" thickBot="1">
      <c r="A77" s="1"/>
      <c r="B77" s="127" t="s">
        <v>302</v>
      </c>
      <c r="C77" s="288"/>
      <c r="D77" s="44" t="s">
        <v>303</v>
      </c>
      <c r="E77" s="33" t="s">
        <v>304</v>
      </c>
      <c r="F77" s="46" t="s">
        <v>57</v>
      </c>
      <c r="G77" s="47">
        <v>1.95</v>
      </c>
      <c r="H77" s="48">
        <v>0.3</v>
      </c>
      <c r="I77" s="49" t="s">
        <v>6</v>
      </c>
      <c r="J77" s="50">
        <v>1.37</v>
      </c>
      <c r="K77" s="50">
        <v>5.6</v>
      </c>
      <c r="L77" s="50">
        <v>6.43</v>
      </c>
      <c r="M77" s="48">
        <v>0.5</v>
      </c>
      <c r="N77" s="50">
        <v>2.8</v>
      </c>
      <c r="O77" s="50">
        <v>2.8</v>
      </c>
      <c r="P77" s="53">
        <v>3.84</v>
      </c>
      <c r="Q77" s="4"/>
    </row>
    <row r="78" spans="1:19">
      <c r="A78" s="1"/>
      <c r="B78" s="69" t="s">
        <v>218</v>
      </c>
      <c r="C78" s="55"/>
      <c r="D78" s="18"/>
      <c r="E78" s="101"/>
      <c r="F78" s="20"/>
      <c r="G78" s="21"/>
      <c r="H78" s="22"/>
      <c r="I78" s="23"/>
      <c r="J78" s="24"/>
      <c r="K78" s="24"/>
      <c r="L78" s="24"/>
      <c r="M78" s="22"/>
      <c r="N78" s="24"/>
      <c r="O78" s="24"/>
      <c r="P78" s="278"/>
      <c r="Q78" s="4"/>
    </row>
    <row r="79" spans="1:19">
      <c r="A79" s="1"/>
      <c r="B79" s="125" t="s">
        <v>219</v>
      </c>
      <c r="C79" s="201"/>
      <c r="D79" s="59" t="s">
        <v>220</v>
      </c>
      <c r="E79" s="60" t="s">
        <v>221</v>
      </c>
      <c r="F79" s="61" t="s">
        <v>57</v>
      </c>
      <c r="G79" s="62">
        <v>12.13</v>
      </c>
      <c r="H79" s="63">
        <v>0.4</v>
      </c>
      <c r="I79" s="64" t="s">
        <v>6</v>
      </c>
      <c r="J79" s="65">
        <v>7.28</v>
      </c>
      <c r="K79" s="65">
        <v>4.45</v>
      </c>
      <c r="L79" s="65">
        <v>3.39</v>
      </c>
      <c r="M79" s="63">
        <v>0.5</v>
      </c>
      <c r="N79" s="65">
        <v>2.23</v>
      </c>
      <c r="O79" s="65">
        <v>2.23</v>
      </c>
      <c r="P79" s="82">
        <v>16.23</v>
      </c>
      <c r="Q79" s="4"/>
    </row>
    <row r="80" spans="1:19">
      <c r="A80" s="1"/>
      <c r="B80" s="125" t="s">
        <v>222</v>
      </c>
      <c r="C80" s="201"/>
      <c r="D80" s="72" t="s">
        <v>223</v>
      </c>
      <c r="E80" s="60" t="s">
        <v>224</v>
      </c>
      <c r="F80" s="74" t="s">
        <v>225</v>
      </c>
      <c r="G80" s="75">
        <v>27.07</v>
      </c>
      <c r="H80" s="76">
        <v>0.47</v>
      </c>
      <c r="I80" s="77" t="s">
        <v>4</v>
      </c>
      <c r="J80" s="78">
        <v>14.35</v>
      </c>
      <c r="K80" s="78">
        <v>4.45</v>
      </c>
      <c r="L80" s="78">
        <v>3.39</v>
      </c>
      <c r="M80" s="76">
        <v>0.5</v>
      </c>
      <c r="N80" s="78">
        <v>2.23</v>
      </c>
      <c r="O80" s="78">
        <v>2.23</v>
      </c>
      <c r="P80" s="68">
        <v>32</v>
      </c>
      <c r="Q80" s="4"/>
    </row>
    <row r="81" spans="1:17" ht="13.5" thickBot="1">
      <c r="A81" s="1"/>
      <c r="B81" s="123" t="s">
        <v>226</v>
      </c>
      <c r="C81" s="288"/>
      <c r="D81" s="32" t="s">
        <v>227</v>
      </c>
      <c r="E81" s="33" t="s">
        <v>228</v>
      </c>
      <c r="F81" s="34" t="s">
        <v>214</v>
      </c>
      <c r="G81" s="35">
        <v>1.45</v>
      </c>
      <c r="H81" s="36">
        <v>0.3</v>
      </c>
      <c r="I81" s="37" t="s">
        <v>6</v>
      </c>
      <c r="J81" s="38">
        <v>1.02</v>
      </c>
      <c r="K81" s="38">
        <v>4.45</v>
      </c>
      <c r="L81" s="38">
        <v>3.39</v>
      </c>
      <c r="M81" s="36">
        <v>0.5</v>
      </c>
      <c r="N81" s="38">
        <v>2.23</v>
      </c>
      <c r="O81" s="38">
        <v>2.23</v>
      </c>
      <c r="P81" s="41">
        <v>2.27</v>
      </c>
      <c r="Q81" s="4"/>
    </row>
    <row r="82" spans="1:17">
      <c r="A82" s="1"/>
      <c r="B82" s="1"/>
      <c r="C82" s="1"/>
      <c r="D82" s="2"/>
      <c r="E82" s="1"/>
      <c r="F82" s="3"/>
      <c r="G82" s="4"/>
      <c r="H82" s="111" t="s">
        <v>239</v>
      </c>
      <c r="I82" s="3"/>
      <c r="J82" s="4"/>
      <c r="K82" s="4"/>
      <c r="L82" s="4"/>
      <c r="M82" s="5"/>
      <c r="N82" s="4"/>
      <c r="O82" s="3"/>
      <c r="P82" s="3"/>
      <c r="Q82" s="3"/>
    </row>
    <row r="83" spans="1:17">
      <c r="A83" s="1"/>
      <c r="B83" s="1"/>
      <c r="C83" s="1"/>
      <c r="D83" s="282"/>
      <c r="E83" s="1"/>
      <c r="F83" s="282"/>
      <c r="G83" s="4"/>
      <c r="H83" s="112" t="s">
        <v>240</v>
      </c>
      <c r="I83" s="3"/>
      <c r="J83" s="4"/>
      <c r="K83" s="4"/>
      <c r="L83" s="4"/>
      <c r="M83" s="5"/>
      <c r="N83" s="4"/>
      <c r="O83" s="3"/>
      <c r="P83" s="3"/>
      <c r="Q83" s="3"/>
    </row>
    <row r="84" spans="1:17">
      <c r="A84" s="1"/>
      <c r="B84" s="1"/>
      <c r="C84" s="1"/>
      <c r="D84" s="2"/>
      <c r="E84" s="1"/>
      <c r="F84" s="3"/>
      <c r="G84" s="4"/>
      <c r="H84" s="113" t="s">
        <v>241</v>
      </c>
      <c r="I84" s="3"/>
      <c r="J84" s="4"/>
      <c r="K84" s="4"/>
      <c r="L84" s="4"/>
      <c r="M84" s="5"/>
      <c r="N84" s="4"/>
      <c r="O84" s="3"/>
      <c r="P84" s="3"/>
      <c r="Q84" s="3"/>
    </row>
    <row r="85" spans="1:17" ht="12" customHeight="1">
      <c r="A85" s="1"/>
      <c r="B85" s="1"/>
      <c r="C85" s="1"/>
      <c r="D85" s="2"/>
      <c r="E85" s="1"/>
      <c r="F85" s="3"/>
      <c r="G85" s="4"/>
      <c r="H85" s="113" t="s">
        <v>242</v>
      </c>
      <c r="I85" s="3"/>
      <c r="J85" s="4"/>
      <c r="K85" s="4"/>
      <c r="L85" s="4"/>
      <c r="M85" s="5"/>
      <c r="N85" s="4"/>
      <c r="O85" s="3"/>
      <c r="P85" s="3"/>
      <c r="Q85" s="3"/>
    </row>
    <row r="86" spans="1:17">
      <c r="A86" s="1"/>
      <c r="B86" s="1"/>
      <c r="C86" s="1"/>
      <c r="D86" s="2"/>
      <c r="E86" s="1"/>
      <c r="F86" s="3"/>
      <c r="G86" s="4"/>
      <c r="H86" s="5"/>
      <c r="I86" s="3"/>
      <c r="J86" s="4"/>
      <c r="K86" s="4"/>
      <c r="L86" s="4"/>
      <c r="M86" s="5"/>
      <c r="N86" s="4"/>
      <c r="O86" s="3"/>
      <c r="P86" s="3"/>
      <c r="Q86" s="3"/>
    </row>
  </sheetData>
  <sheetProtection insertRows="0"/>
  <mergeCells count="3">
    <mergeCell ref="B2:P2"/>
    <mergeCell ref="B3:C3"/>
    <mergeCell ref="B5:P5"/>
  </mergeCells>
  <printOptions horizontalCentered="1"/>
  <pageMargins left="0.5" right="0.5" top="0.25" bottom="0.25" header="0.5" footer="0.5"/>
  <pageSetup scale="65" orientation="portrait" r:id="rId1"/>
  <headerFooter alignWithMargins="0"/>
  <ignoredErrors>
    <ignoredError sqref="D7:D8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5141-83F0-46B9-BDC9-28A9C2DACE5B}">
  <sheetPr>
    <tabColor rgb="FFFF0000"/>
    <pageSetUpPr fitToPage="1"/>
  </sheetPr>
  <dimension ref="A1:W85"/>
  <sheetViews>
    <sheetView workbookViewId="0">
      <selection activeCell="V54" sqref="V54"/>
    </sheetView>
  </sheetViews>
  <sheetFormatPr defaultRowHeight="12.75"/>
  <cols>
    <col min="1" max="1" width="3.7109375" style="6" customWidth="1"/>
    <col min="2" max="3" width="1.140625" style="6" customWidth="1"/>
    <col min="4" max="4" width="43.7109375" style="6" customWidth="1"/>
    <col min="5" max="5" width="7.42578125" style="114" customWidth="1"/>
    <col min="6" max="6" width="95.42578125" style="6" hidden="1" customWidth="1"/>
    <col min="7" max="7" width="19.85546875" style="115" customWidth="1"/>
    <col min="8" max="8" width="7.85546875" style="116" customWidth="1"/>
    <col min="9" max="9" width="5.85546875" style="117" customWidth="1"/>
    <col min="10" max="10" width="7.85546875" style="115" customWidth="1"/>
    <col min="11" max="12" width="8" style="116" customWidth="1"/>
    <col min="13" max="13" width="9.140625" style="116" hidden="1" customWidth="1"/>
    <col min="14" max="14" width="6.140625" style="117" customWidth="1"/>
    <col min="15" max="15" width="8.140625" style="116" customWidth="1"/>
    <col min="16" max="16" width="8.140625" style="115" customWidth="1"/>
    <col min="17" max="17" width="9.140625" style="115" customWidth="1"/>
    <col min="18" max="18" width="3.7109375" style="115" customWidth="1"/>
    <col min="19" max="23" width="10.7109375" style="6" customWidth="1"/>
    <col min="24" max="230" width="9.140625" style="6"/>
    <col min="231" max="232" width="1.140625" style="6" customWidth="1"/>
    <col min="233" max="233" width="36.28515625" style="6" customWidth="1"/>
    <col min="234" max="234" width="9" style="6" customWidth="1"/>
    <col min="235" max="235" width="0" style="6" hidden="1" customWidth="1"/>
    <col min="236" max="236" width="19.85546875" style="6" bestFit="1" customWidth="1"/>
    <col min="237" max="237" width="7.85546875" style="6" customWidth="1"/>
    <col min="238" max="238" width="5.85546875" style="6" customWidth="1"/>
    <col min="239" max="239" width="7.140625" style="6" customWidth="1"/>
    <col min="240" max="240" width="8" style="6" customWidth="1"/>
    <col min="241" max="241" width="9.140625" style="6"/>
    <col min="242" max="242" width="6.140625" style="6" customWidth="1"/>
    <col min="243" max="245" width="8.140625" style="6" customWidth="1"/>
    <col min="246" max="246" width="9.140625" style="6"/>
    <col min="247" max="250" width="10.5703125" style="6" bestFit="1" customWidth="1"/>
    <col min="251" max="254" width="10.85546875" style="6" customWidth="1"/>
    <col min="255" max="486" width="9.140625" style="6"/>
    <col min="487" max="488" width="1.140625" style="6" customWidth="1"/>
    <col min="489" max="489" width="36.28515625" style="6" customWidth="1"/>
    <col min="490" max="490" width="9" style="6" customWidth="1"/>
    <col min="491" max="491" width="0" style="6" hidden="1" customWidth="1"/>
    <col min="492" max="492" width="19.85546875" style="6" bestFit="1" customWidth="1"/>
    <col min="493" max="493" width="7.85546875" style="6" customWidth="1"/>
    <col min="494" max="494" width="5.85546875" style="6" customWidth="1"/>
    <col min="495" max="495" width="7.140625" style="6" customWidth="1"/>
    <col min="496" max="496" width="8" style="6" customWidth="1"/>
    <col min="497" max="497" width="9.140625" style="6"/>
    <col min="498" max="498" width="6.140625" style="6" customWidth="1"/>
    <col min="499" max="501" width="8.140625" style="6" customWidth="1"/>
    <col min="502" max="502" width="9.140625" style="6"/>
    <col min="503" max="506" width="10.5703125" style="6" bestFit="1" customWidth="1"/>
    <col min="507" max="510" width="10.85546875" style="6" customWidth="1"/>
    <col min="511" max="742" width="9.140625" style="6"/>
    <col min="743" max="744" width="1.140625" style="6" customWidth="1"/>
    <col min="745" max="745" width="36.28515625" style="6" customWidth="1"/>
    <col min="746" max="746" width="9" style="6" customWidth="1"/>
    <col min="747" max="747" width="0" style="6" hidden="1" customWidth="1"/>
    <col min="748" max="748" width="19.85546875" style="6" bestFit="1" customWidth="1"/>
    <col min="749" max="749" width="7.85546875" style="6" customWidth="1"/>
    <col min="750" max="750" width="5.85546875" style="6" customWidth="1"/>
    <col min="751" max="751" width="7.140625" style="6" customWidth="1"/>
    <col min="752" max="752" width="8" style="6" customWidth="1"/>
    <col min="753" max="753" width="9.140625" style="6"/>
    <col min="754" max="754" width="6.140625" style="6" customWidth="1"/>
    <col min="755" max="757" width="8.140625" style="6" customWidth="1"/>
    <col min="758" max="758" width="9.140625" style="6"/>
    <col min="759" max="762" width="10.5703125" style="6" bestFit="1" customWidth="1"/>
    <col min="763" max="766" width="10.85546875" style="6" customWidth="1"/>
    <col min="767" max="998" width="9.140625" style="6"/>
    <col min="999" max="1000" width="1.140625" style="6" customWidth="1"/>
    <col min="1001" max="1001" width="36.28515625" style="6" customWidth="1"/>
    <col min="1002" max="1002" width="9" style="6" customWidth="1"/>
    <col min="1003" max="1003" width="0" style="6" hidden="1" customWidth="1"/>
    <col min="1004" max="1004" width="19.85546875" style="6" bestFit="1" customWidth="1"/>
    <col min="1005" max="1005" width="7.85546875" style="6" customWidth="1"/>
    <col min="1006" max="1006" width="5.85546875" style="6" customWidth="1"/>
    <col min="1007" max="1007" width="7.140625" style="6" customWidth="1"/>
    <col min="1008" max="1008" width="8" style="6" customWidth="1"/>
    <col min="1009" max="1009" width="9.140625" style="6"/>
    <col min="1010" max="1010" width="6.140625" style="6" customWidth="1"/>
    <col min="1011" max="1013" width="8.140625" style="6" customWidth="1"/>
    <col min="1014" max="1014" width="9.140625" style="6"/>
    <col min="1015" max="1018" width="10.5703125" style="6" bestFit="1" customWidth="1"/>
    <col min="1019" max="1022" width="10.85546875" style="6" customWidth="1"/>
    <col min="1023" max="1254" width="9.140625" style="6"/>
    <col min="1255" max="1256" width="1.140625" style="6" customWidth="1"/>
    <col min="1257" max="1257" width="36.28515625" style="6" customWidth="1"/>
    <col min="1258" max="1258" width="9" style="6" customWidth="1"/>
    <col min="1259" max="1259" width="0" style="6" hidden="1" customWidth="1"/>
    <col min="1260" max="1260" width="19.85546875" style="6" bestFit="1" customWidth="1"/>
    <col min="1261" max="1261" width="7.85546875" style="6" customWidth="1"/>
    <col min="1262" max="1262" width="5.85546875" style="6" customWidth="1"/>
    <col min="1263" max="1263" width="7.140625" style="6" customWidth="1"/>
    <col min="1264" max="1264" width="8" style="6" customWidth="1"/>
    <col min="1265" max="1265" width="9.140625" style="6"/>
    <col min="1266" max="1266" width="6.140625" style="6" customWidth="1"/>
    <col min="1267" max="1269" width="8.140625" style="6" customWidth="1"/>
    <col min="1270" max="1270" width="9.140625" style="6"/>
    <col min="1271" max="1274" width="10.5703125" style="6" bestFit="1" customWidth="1"/>
    <col min="1275" max="1278" width="10.85546875" style="6" customWidth="1"/>
    <col min="1279" max="1510" width="9.140625" style="6"/>
    <col min="1511" max="1512" width="1.140625" style="6" customWidth="1"/>
    <col min="1513" max="1513" width="36.28515625" style="6" customWidth="1"/>
    <col min="1514" max="1514" width="9" style="6" customWidth="1"/>
    <col min="1515" max="1515" width="0" style="6" hidden="1" customWidth="1"/>
    <col min="1516" max="1516" width="19.85546875" style="6" bestFit="1" customWidth="1"/>
    <col min="1517" max="1517" width="7.85546875" style="6" customWidth="1"/>
    <col min="1518" max="1518" width="5.85546875" style="6" customWidth="1"/>
    <col min="1519" max="1519" width="7.140625" style="6" customWidth="1"/>
    <col min="1520" max="1520" width="8" style="6" customWidth="1"/>
    <col min="1521" max="1521" width="9.140625" style="6"/>
    <col min="1522" max="1522" width="6.140625" style="6" customWidth="1"/>
    <col min="1523" max="1525" width="8.140625" style="6" customWidth="1"/>
    <col min="1526" max="1526" width="9.140625" style="6"/>
    <col min="1527" max="1530" width="10.5703125" style="6" bestFit="1" customWidth="1"/>
    <col min="1531" max="1534" width="10.85546875" style="6" customWidth="1"/>
    <col min="1535" max="1766" width="9.140625" style="6"/>
    <col min="1767" max="1768" width="1.140625" style="6" customWidth="1"/>
    <col min="1769" max="1769" width="36.28515625" style="6" customWidth="1"/>
    <col min="1770" max="1770" width="9" style="6" customWidth="1"/>
    <col min="1771" max="1771" width="0" style="6" hidden="1" customWidth="1"/>
    <col min="1772" max="1772" width="19.85546875" style="6" bestFit="1" customWidth="1"/>
    <col min="1773" max="1773" width="7.85546875" style="6" customWidth="1"/>
    <col min="1774" max="1774" width="5.85546875" style="6" customWidth="1"/>
    <col min="1775" max="1775" width="7.140625" style="6" customWidth="1"/>
    <col min="1776" max="1776" width="8" style="6" customWidth="1"/>
    <col min="1777" max="1777" width="9.140625" style="6"/>
    <col min="1778" max="1778" width="6.140625" style="6" customWidth="1"/>
    <col min="1779" max="1781" width="8.140625" style="6" customWidth="1"/>
    <col min="1782" max="1782" width="9.140625" style="6"/>
    <col min="1783" max="1786" width="10.5703125" style="6" bestFit="1" customWidth="1"/>
    <col min="1787" max="1790" width="10.85546875" style="6" customWidth="1"/>
    <col min="1791" max="2022" width="9.140625" style="6"/>
    <col min="2023" max="2024" width="1.140625" style="6" customWidth="1"/>
    <col min="2025" max="2025" width="36.28515625" style="6" customWidth="1"/>
    <col min="2026" max="2026" width="9" style="6" customWidth="1"/>
    <col min="2027" max="2027" width="0" style="6" hidden="1" customWidth="1"/>
    <col min="2028" max="2028" width="19.85546875" style="6" bestFit="1" customWidth="1"/>
    <col min="2029" max="2029" width="7.85546875" style="6" customWidth="1"/>
    <col min="2030" max="2030" width="5.85546875" style="6" customWidth="1"/>
    <col min="2031" max="2031" width="7.140625" style="6" customWidth="1"/>
    <col min="2032" max="2032" width="8" style="6" customWidth="1"/>
    <col min="2033" max="2033" width="9.140625" style="6"/>
    <col min="2034" max="2034" width="6.140625" style="6" customWidth="1"/>
    <col min="2035" max="2037" width="8.140625" style="6" customWidth="1"/>
    <col min="2038" max="2038" width="9.140625" style="6"/>
    <col min="2039" max="2042" width="10.5703125" style="6" bestFit="1" customWidth="1"/>
    <col min="2043" max="2046" width="10.85546875" style="6" customWidth="1"/>
    <col min="2047" max="2278" width="9.140625" style="6"/>
    <col min="2279" max="2280" width="1.140625" style="6" customWidth="1"/>
    <col min="2281" max="2281" width="36.28515625" style="6" customWidth="1"/>
    <col min="2282" max="2282" width="9" style="6" customWidth="1"/>
    <col min="2283" max="2283" width="0" style="6" hidden="1" customWidth="1"/>
    <col min="2284" max="2284" width="19.85546875" style="6" bestFit="1" customWidth="1"/>
    <col min="2285" max="2285" width="7.85546875" style="6" customWidth="1"/>
    <col min="2286" max="2286" width="5.85546875" style="6" customWidth="1"/>
    <col min="2287" max="2287" width="7.140625" style="6" customWidth="1"/>
    <col min="2288" max="2288" width="8" style="6" customWidth="1"/>
    <col min="2289" max="2289" width="9.140625" style="6"/>
    <col min="2290" max="2290" width="6.140625" style="6" customWidth="1"/>
    <col min="2291" max="2293" width="8.140625" style="6" customWidth="1"/>
    <col min="2294" max="2294" width="9.140625" style="6"/>
    <col min="2295" max="2298" width="10.5703125" style="6" bestFit="1" customWidth="1"/>
    <col min="2299" max="2302" width="10.85546875" style="6" customWidth="1"/>
    <col min="2303" max="2534" width="9.140625" style="6"/>
    <col min="2535" max="2536" width="1.140625" style="6" customWidth="1"/>
    <col min="2537" max="2537" width="36.28515625" style="6" customWidth="1"/>
    <col min="2538" max="2538" width="9" style="6" customWidth="1"/>
    <col min="2539" max="2539" width="0" style="6" hidden="1" customWidth="1"/>
    <col min="2540" max="2540" width="19.85546875" style="6" bestFit="1" customWidth="1"/>
    <col min="2541" max="2541" width="7.85546875" style="6" customWidth="1"/>
    <col min="2542" max="2542" width="5.85546875" style="6" customWidth="1"/>
    <col min="2543" max="2543" width="7.140625" style="6" customWidth="1"/>
    <col min="2544" max="2544" width="8" style="6" customWidth="1"/>
    <col min="2545" max="2545" width="9.140625" style="6"/>
    <col min="2546" max="2546" width="6.140625" style="6" customWidth="1"/>
    <col min="2547" max="2549" width="8.140625" style="6" customWidth="1"/>
    <col min="2550" max="2550" width="9.140625" style="6"/>
    <col min="2551" max="2554" width="10.5703125" style="6" bestFit="1" customWidth="1"/>
    <col min="2555" max="2558" width="10.85546875" style="6" customWidth="1"/>
    <col min="2559" max="2790" width="9.140625" style="6"/>
    <col min="2791" max="2792" width="1.140625" style="6" customWidth="1"/>
    <col min="2793" max="2793" width="36.28515625" style="6" customWidth="1"/>
    <col min="2794" max="2794" width="9" style="6" customWidth="1"/>
    <col min="2795" max="2795" width="0" style="6" hidden="1" customWidth="1"/>
    <col min="2796" max="2796" width="19.85546875" style="6" bestFit="1" customWidth="1"/>
    <col min="2797" max="2797" width="7.85546875" style="6" customWidth="1"/>
    <col min="2798" max="2798" width="5.85546875" style="6" customWidth="1"/>
    <col min="2799" max="2799" width="7.140625" style="6" customWidth="1"/>
    <col min="2800" max="2800" width="8" style="6" customWidth="1"/>
    <col min="2801" max="2801" width="9.140625" style="6"/>
    <col min="2802" max="2802" width="6.140625" style="6" customWidth="1"/>
    <col min="2803" max="2805" width="8.140625" style="6" customWidth="1"/>
    <col min="2806" max="2806" width="9.140625" style="6"/>
    <col min="2807" max="2810" width="10.5703125" style="6" bestFit="1" customWidth="1"/>
    <col min="2811" max="2814" width="10.85546875" style="6" customWidth="1"/>
    <col min="2815" max="3046" width="9.140625" style="6"/>
    <col min="3047" max="3048" width="1.140625" style="6" customWidth="1"/>
    <col min="3049" max="3049" width="36.28515625" style="6" customWidth="1"/>
    <col min="3050" max="3050" width="9" style="6" customWidth="1"/>
    <col min="3051" max="3051" width="0" style="6" hidden="1" customWidth="1"/>
    <col min="3052" max="3052" width="19.85546875" style="6" bestFit="1" customWidth="1"/>
    <col min="3053" max="3053" width="7.85546875" style="6" customWidth="1"/>
    <col min="3054" max="3054" width="5.85546875" style="6" customWidth="1"/>
    <col min="3055" max="3055" width="7.140625" style="6" customWidth="1"/>
    <col min="3056" max="3056" width="8" style="6" customWidth="1"/>
    <col min="3057" max="3057" width="9.140625" style="6"/>
    <col min="3058" max="3058" width="6.140625" style="6" customWidth="1"/>
    <col min="3059" max="3061" width="8.140625" style="6" customWidth="1"/>
    <col min="3062" max="3062" width="9.140625" style="6"/>
    <col min="3063" max="3066" width="10.5703125" style="6" bestFit="1" customWidth="1"/>
    <col min="3067" max="3070" width="10.85546875" style="6" customWidth="1"/>
    <col min="3071" max="3302" width="9.140625" style="6"/>
    <col min="3303" max="3304" width="1.140625" style="6" customWidth="1"/>
    <col min="3305" max="3305" width="36.28515625" style="6" customWidth="1"/>
    <col min="3306" max="3306" width="9" style="6" customWidth="1"/>
    <col min="3307" max="3307" width="0" style="6" hidden="1" customWidth="1"/>
    <col min="3308" max="3308" width="19.85546875" style="6" bestFit="1" customWidth="1"/>
    <col min="3309" max="3309" width="7.85546875" style="6" customWidth="1"/>
    <col min="3310" max="3310" width="5.85546875" style="6" customWidth="1"/>
    <col min="3311" max="3311" width="7.140625" style="6" customWidth="1"/>
    <col min="3312" max="3312" width="8" style="6" customWidth="1"/>
    <col min="3313" max="3313" width="9.140625" style="6"/>
    <col min="3314" max="3314" width="6.140625" style="6" customWidth="1"/>
    <col min="3315" max="3317" width="8.140625" style="6" customWidth="1"/>
    <col min="3318" max="3318" width="9.140625" style="6"/>
    <col min="3319" max="3322" width="10.5703125" style="6" bestFit="1" customWidth="1"/>
    <col min="3323" max="3326" width="10.85546875" style="6" customWidth="1"/>
    <col min="3327" max="3558" width="9.140625" style="6"/>
    <col min="3559" max="3560" width="1.140625" style="6" customWidth="1"/>
    <col min="3561" max="3561" width="36.28515625" style="6" customWidth="1"/>
    <col min="3562" max="3562" width="9" style="6" customWidth="1"/>
    <col min="3563" max="3563" width="0" style="6" hidden="1" customWidth="1"/>
    <col min="3564" max="3564" width="19.85546875" style="6" bestFit="1" customWidth="1"/>
    <col min="3565" max="3565" width="7.85546875" style="6" customWidth="1"/>
    <col min="3566" max="3566" width="5.85546875" style="6" customWidth="1"/>
    <col min="3567" max="3567" width="7.140625" style="6" customWidth="1"/>
    <col min="3568" max="3568" width="8" style="6" customWidth="1"/>
    <col min="3569" max="3569" width="9.140625" style="6"/>
    <col min="3570" max="3570" width="6.140625" style="6" customWidth="1"/>
    <col min="3571" max="3573" width="8.140625" style="6" customWidth="1"/>
    <col min="3574" max="3574" width="9.140625" style="6"/>
    <col min="3575" max="3578" width="10.5703125" style="6" bestFit="1" customWidth="1"/>
    <col min="3579" max="3582" width="10.85546875" style="6" customWidth="1"/>
    <col min="3583" max="3814" width="9.140625" style="6"/>
    <col min="3815" max="3816" width="1.140625" style="6" customWidth="1"/>
    <col min="3817" max="3817" width="36.28515625" style="6" customWidth="1"/>
    <col min="3818" max="3818" width="9" style="6" customWidth="1"/>
    <col min="3819" max="3819" width="0" style="6" hidden="1" customWidth="1"/>
    <col min="3820" max="3820" width="19.85546875" style="6" bestFit="1" customWidth="1"/>
    <col min="3821" max="3821" width="7.85546875" style="6" customWidth="1"/>
    <col min="3822" max="3822" width="5.85546875" style="6" customWidth="1"/>
    <col min="3823" max="3823" width="7.140625" style="6" customWidth="1"/>
    <col min="3824" max="3824" width="8" style="6" customWidth="1"/>
    <col min="3825" max="3825" width="9.140625" style="6"/>
    <col min="3826" max="3826" width="6.140625" style="6" customWidth="1"/>
    <col min="3827" max="3829" width="8.140625" style="6" customWidth="1"/>
    <col min="3830" max="3830" width="9.140625" style="6"/>
    <col min="3831" max="3834" width="10.5703125" style="6" bestFit="1" customWidth="1"/>
    <col min="3835" max="3838" width="10.85546875" style="6" customWidth="1"/>
    <col min="3839" max="4070" width="9.140625" style="6"/>
    <col min="4071" max="4072" width="1.140625" style="6" customWidth="1"/>
    <col min="4073" max="4073" width="36.28515625" style="6" customWidth="1"/>
    <col min="4074" max="4074" width="9" style="6" customWidth="1"/>
    <col min="4075" max="4075" width="0" style="6" hidden="1" customWidth="1"/>
    <col min="4076" max="4076" width="19.85546875" style="6" bestFit="1" customWidth="1"/>
    <col min="4077" max="4077" width="7.85546875" style="6" customWidth="1"/>
    <col min="4078" max="4078" width="5.85546875" style="6" customWidth="1"/>
    <col min="4079" max="4079" width="7.140625" style="6" customWidth="1"/>
    <col min="4080" max="4080" width="8" style="6" customWidth="1"/>
    <col min="4081" max="4081" width="9.140625" style="6"/>
    <col min="4082" max="4082" width="6.140625" style="6" customWidth="1"/>
    <col min="4083" max="4085" width="8.140625" style="6" customWidth="1"/>
    <col min="4086" max="4086" width="9.140625" style="6"/>
    <col min="4087" max="4090" width="10.5703125" style="6" bestFit="1" customWidth="1"/>
    <col min="4091" max="4094" width="10.85546875" style="6" customWidth="1"/>
    <col min="4095" max="4326" width="9.140625" style="6"/>
    <col min="4327" max="4328" width="1.140625" style="6" customWidth="1"/>
    <col min="4329" max="4329" width="36.28515625" style="6" customWidth="1"/>
    <col min="4330" max="4330" width="9" style="6" customWidth="1"/>
    <col min="4331" max="4331" width="0" style="6" hidden="1" customWidth="1"/>
    <col min="4332" max="4332" width="19.85546875" style="6" bestFit="1" customWidth="1"/>
    <col min="4333" max="4333" width="7.85546875" style="6" customWidth="1"/>
    <col min="4334" max="4334" width="5.85546875" style="6" customWidth="1"/>
    <col min="4335" max="4335" width="7.140625" style="6" customWidth="1"/>
    <col min="4336" max="4336" width="8" style="6" customWidth="1"/>
    <col min="4337" max="4337" width="9.140625" style="6"/>
    <col min="4338" max="4338" width="6.140625" style="6" customWidth="1"/>
    <col min="4339" max="4341" width="8.140625" style="6" customWidth="1"/>
    <col min="4342" max="4342" width="9.140625" style="6"/>
    <col min="4343" max="4346" width="10.5703125" style="6" bestFit="1" customWidth="1"/>
    <col min="4347" max="4350" width="10.85546875" style="6" customWidth="1"/>
    <col min="4351" max="4582" width="9.140625" style="6"/>
    <col min="4583" max="4584" width="1.140625" style="6" customWidth="1"/>
    <col min="4585" max="4585" width="36.28515625" style="6" customWidth="1"/>
    <col min="4586" max="4586" width="9" style="6" customWidth="1"/>
    <col min="4587" max="4587" width="0" style="6" hidden="1" customWidth="1"/>
    <col min="4588" max="4588" width="19.85546875" style="6" bestFit="1" customWidth="1"/>
    <col min="4589" max="4589" width="7.85546875" style="6" customWidth="1"/>
    <col min="4590" max="4590" width="5.85546875" style="6" customWidth="1"/>
    <col min="4591" max="4591" width="7.140625" style="6" customWidth="1"/>
    <col min="4592" max="4592" width="8" style="6" customWidth="1"/>
    <col min="4593" max="4593" width="9.140625" style="6"/>
    <col min="4594" max="4594" width="6.140625" style="6" customWidth="1"/>
    <col min="4595" max="4597" width="8.140625" style="6" customWidth="1"/>
    <col min="4598" max="4598" width="9.140625" style="6"/>
    <col min="4599" max="4602" width="10.5703125" style="6" bestFit="1" customWidth="1"/>
    <col min="4603" max="4606" width="10.85546875" style="6" customWidth="1"/>
    <col min="4607" max="4838" width="9.140625" style="6"/>
    <col min="4839" max="4840" width="1.140625" style="6" customWidth="1"/>
    <col min="4841" max="4841" width="36.28515625" style="6" customWidth="1"/>
    <col min="4842" max="4842" width="9" style="6" customWidth="1"/>
    <col min="4843" max="4843" width="0" style="6" hidden="1" customWidth="1"/>
    <col min="4844" max="4844" width="19.85546875" style="6" bestFit="1" customWidth="1"/>
    <col min="4845" max="4845" width="7.85546875" style="6" customWidth="1"/>
    <col min="4846" max="4846" width="5.85546875" style="6" customWidth="1"/>
    <col min="4847" max="4847" width="7.140625" style="6" customWidth="1"/>
    <col min="4848" max="4848" width="8" style="6" customWidth="1"/>
    <col min="4849" max="4849" width="9.140625" style="6"/>
    <col min="4850" max="4850" width="6.140625" style="6" customWidth="1"/>
    <col min="4851" max="4853" width="8.140625" style="6" customWidth="1"/>
    <col min="4854" max="4854" width="9.140625" style="6"/>
    <col min="4855" max="4858" width="10.5703125" style="6" bestFit="1" customWidth="1"/>
    <col min="4859" max="4862" width="10.85546875" style="6" customWidth="1"/>
    <col min="4863" max="5094" width="9.140625" style="6"/>
    <col min="5095" max="5096" width="1.140625" style="6" customWidth="1"/>
    <col min="5097" max="5097" width="36.28515625" style="6" customWidth="1"/>
    <col min="5098" max="5098" width="9" style="6" customWidth="1"/>
    <col min="5099" max="5099" width="0" style="6" hidden="1" customWidth="1"/>
    <col min="5100" max="5100" width="19.85546875" style="6" bestFit="1" customWidth="1"/>
    <col min="5101" max="5101" width="7.85546875" style="6" customWidth="1"/>
    <col min="5102" max="5102" width="5.85546875" style="6" customWidth="1"/>
    <col min="5103" max="5103" width="7.140625" style="6" customWidth="1"/>
    <col min="5104" max="5104" width="8" style="6" customWidth="1"/>
    <col min="5105" max="5105" width="9.140625" style="6"/>
    <col min="5106" max="5106" width="6.140625" style="6" customWidth="1"/>
    <col min="5107" max="5109" width="8.140625" style="6" customWidth="1"/>
    <col min="5110" max="5110" width="9.140625" style="6"/>
    <col min="5111" max="5114" width="10.5703125" style="6" bestFit="1" customWidth="1"/>
    <col min="5115" max="5118" width="10.85546875" style="6" customWidth="1"/>
    <col min="5119" max="5350" width="9.140625" style="6"/>
    <col min="5351" max="5352" width="1.140625" style="6" customWidth="1"/>
    <col min="5353" max="5353" width="36.28515625" style="6" customWidth="1"/>
    <col min="5354" max="5354" width="9" style="6" customWidth="1"/>
    <col min="5355" max="5355" width="0" style="6" hidden="1" customWidth="1"/>
    <col min="5356" max="5356" width="19.85546875" style="6" bestFit="1" customWidth="1"/>
    <col min="5357" max="5357" width="7.85546875" style="6" customWidth="1"/>
    <col min="5358" max="5358" width="5.85546875" style="6" customWidth="1"/>
    <col min="5359" max="5359" width="7.140625" style="6" customWidth="1"/>
    <col min="5360" max="5360" width="8" style="6" customWidth="1"/>
    <col min="5361" max="5361" width="9.140625" style="6"/>
    <col min="5362" max="5362" width="6.140625" style="6" customWidth="1"/>
    <col min="5363" max="5365" width="8.140625" style="6" customWidth="1"/>
    <col min="5366" max="5366" width="9.140625" style="6"/>
    <col min="5367" max="5370" width="10.5703125" style="6" bestFit="1" customWidth="1"/>
    <col min="5371" max="5374" width="10.85546875" style="6" customWidth="1"/>
    <col min="5375" max="5606" width="9.140625" style="6"/>
    <col min="5607" max="5608" width="1.140625" style="6" customWidth="1"/>
    <col min="5609" max="5609" width="36.28515625" style="6" customWidth="1"/>
    <col min="5610" max="5610" width="9" style="6" customWidth="1"/>
    <col min="5611" max="5611" width="0" style="6" hidden="1" customWidth="1"/>
    <col min="5612" max="5612" width="19.85546875" style="6" bestFit="1" customWidth="1"/>
    <col min="5613" max="5613" width="7.85546875" style="6" customWidth="1"/>
    <col min="5614" max="5614" width="5.85546875" style="6" customWidth="1"/>
    <col min="5615" max="5615" width="7.140625" style="6" customWidth="1"/>
    <col min="5616" max="5616" width="8" style="6" customWidth="1"/>
    <col min="5617" max="5617" width="9.140625" style="6"/>
    <col min="5618" max="5618" width="6.140625" style="6" customWidth="1"/>
    <col min="5619" max="5621" width="8.140625" style="6" customWidth="1"/>
    <col min="5622" max="5622" width="9.140625" style="6"/>
    <col min="5623" max="5626" width="10.5703125" style="6" bestFit="1" customWidth="1"/>
    <col min="5627" max="5630" width="10.85546875" style="6" customWidth="1"/>
    <col min="5631" max="5862" width="9.140625" style="6"/>
    <col min="5863" max="5864" width="1.140625" style="6" customWidth="1"/>
    <col min="5865" max="5865" width="36.28515625" style="6" customWidth="1"/>
    <col min="5866" max="5866" width="9" style="6" customWidth="1"/>
    <col min="5867" max="5867" width="0" style="6" hidden="1" customWidth="1"/>
    <col min="5868" max="5868" width="19.85546875" style="6" bestFit="1" customWidth="1"/>
    <col min="5869" max="5869" width="7.85546875" style="6" customWidth="1"/>
    <col min="5870" max="5870" width="5.85546875" style="6" customWidth="1"/>
    <col min="5871" max="5871" width="7.140625" style="6" customWidth="1"/>
    <col min="5872" max="5872" width="8" style="6" customWidth="1"/>
    <col min="5873" max="5873" width="9.140625" style="6"/>
    <col min="5874" max="5874" width="6.140625" style="6" customWidth="1"/>
    <col min="5875" max="5877" width="8.140625" style="6" customWidth="1"/>
    <col min="5878" max="5878" width="9.140625" style="6"/>
    <col min="5879" max="5882" width="10.5703125" style="6" bestFit="1" customWidth="1"/>
    <col min="5883" max="5886" width="10.85546875" style="6" customWidth="1"/>
    <col min="5887" max="6118" width="9.140625" style="6"/>
    <col min="6119" max="6120" width="1.140625" style="6" customWidth="1"/>
    <col min="6121" max="6121" width="36.28515625" style="6" customWidth="1"/>
    <col min="6122" max="6122" width="9" style="6" customWidth="1"/>
    <col min="6123" max="6123" width="0" style="6" hidden="1" customWidth="1"/>
    <col min="6124" max="6124" width="19.85546875" style="6" bestFit="1" customWidth="1"/>
    <col min="6125" max="6125" width="7.85546875" style="6" customWidth="1"/>
    <col min="6126" max="6126" width="5.85546875" style="6" customWidth="1"/>
    <col min="6127" max="6127" width="7.140625" style="6" customWidth="1"/>
    <col min="6128" max="6128" width="8" style="6" customWidth="1"/>
    <col min="6129" max="6129" width="9.140625" style="6"/>
    <col min="6130" max="6130" width="6.140625" style="6" customWidth="1"/>
    <col min="6131" max="6133" width="8.140625" style="6" customWidth="1"/>
    <col min="6134" max="6134" width="9.140625" style="6"/>
    <col min="6135" max="6138" width="10.5703125" style="6" bestFit="1" customWidth="1"/>
    <col min="6139" max="6142" width="10.85546875" style="6" customWidth="1"/>
    <col min="6143" max="6374" width="9.140625" style="6"/>
    <col min="6375" max="6376" width="1.140625" style="6" customWidth="1"/>
    <col min="6377" max="6377" width="36.28515625" style="6" customWidth="1"/>
    <col min="6378" max="6378" width="9" style="6" customWidth="1"/>
    <col min="6379" max="6379" width="0" style="6" hidden="1" customWidth="1"/>
    <col min="6380" max="6380" width="19.85546875" style="6" bestFit="1" customWidth="1"/>
    <col min="6381" max="6381" width="7.85546875" style="6" customWidth="1"/>
    <col min="6382" max="6382" width="5.85546875" style="6" customWidth="1"/>
    <col min="6383" max="6383" width="7.140625" style="6" customWidth="1"/>
    <col min="6384" max="6384" width="8" style="6" customWidth="1"/>
    <col min="6385" max="6385" width="9.140625" style="6"/>
    <col min="6386" max="6386" width="6.140625" style="6" customWidth="1"/>
    <col min="6387" max="6389" width="8.140625" style="6" customWidth="1"/>
    <col min="6390" max="6390" width="9.140625" style="6"/>
    <col min="6391" max="6394" width="10.5703125" style="6" bestFit="1" customWidth="1"/>
    <col min="6395" max="6398" width="10.85546875" style="6" customWidth="1"/>
    <col min="6399" max="6630" width="9.140625" style="6"/>
    <col min="6631" max="6632" width="1.140625" style="6" customWidth="1"/>
    <col min="6633" max="6633" width="36.28515625" style="6" customWidth="1"/>
    <col min="6634" max="6634" width="9" style="6" customWidth="1"/>
    <col min="6635" max="6635" width="0" style="6" hidden="1" customWidth="1"/>
    <col min="6636" max="6636" width="19.85546875" style="6" bestFit="1" customWidth="1"/>
    <col min="6637" max="6637" width="7.85546875" style="6" customWidth="1"/>
    <col min="6638" max="6638" width="5.85546875" style="6" customWidth="1"/>
    <col min="6639" max="6639" width="7.140625" style="6" customWidth="1"/>
    <col min="6640" max="6640" width="8" style="6" customWidth="1"/>
    <col min="6641" max="6641" width="9.140625" style="6"/>
    <col min="6642" max="6642" width="6.140625" style="6" customWidth="1"/>
    <col min="6643" max="6645" width="8.140625" style="6" customWidth="1"/>
    <col min="6646" max="6646" width="9.140625" style="6"/>
    <col min="6647" max="6650" width="10.5703125" style="6" bestFit="1" customWidth="1"/>
    <col min="6651" max="6654" width="10.85546875" style="6" customWidth="1"/>
    <col min="6655" max="6886" width="9.140625" style="6"/>
    <col min="6887" max="6888" width="1.140625" style="6" customWidth="1"/>
    <col min="6889" max="6889" width="36.28515625" style="6" customWidth="1"/>
    <col min="6890" max="6890" width="9" style="6" customWidth="1"/>
    <col min="6891" max="6891" width="0" style="6" hidden="1" customWidth="1"/>
    <col min="6892" max="6892" width="19.85546875" style="6" bestFit="1" customWidth="1"/>
    <col min="6893" max="6893" width="7.85546875" style="6" customWidth="1"/>
    <col min="6894" max="6894" width="5.85546875" style="6" customWidth="1"/>
    <col min="6895" max="6895" width="7.140625" style="6" customWidth="1"/>
    <col min="6896" max="6896" width="8" style="6" customWidth="1"/>
    <col min="6897" max="6897" width="9.140625" style="6"/>
    <col min="6898" max="6898" width="6.140625" style="6" customWidth="1"/>
    <col min="6899" max="6901" width="8.140625" style="6" customWidth="1"/>
    <col min="6902" max="6902" width="9.140625" style="6"/>
    <col min="6903" max="6906" width="10.5703125" style="6" bestFit="1" customWidth="1"/>
    <col min="6907" max="6910" width="10.85546875" style="6" customWidth="1"/>
    <col min="6911" max="7142" width="9.140625" style="6"/>
    <col min="7143" max="7144" width="1.140625" style="6" customWidth="1"/>
    <col min="7145" max="7145" width="36.28515625" style="6" customWidth="1"/>
    <col min="7146" max="7146" width="9" style="6" customWidth="1"/>
    <col min="7147" max="7147" width="0" style="6" hidden="1" customWidth="1"/>
    <col min="7148" max="7148" width="19.85546875" style="6" bestFit="1" customWidth="1"/>
    <col min="7149" max="7149" width="7.85546875" style="6" customWidth="1"/>
    <col min="7150" max="7150" width="5.85546875" style="6" customWidth="1"/>
    <col min="7151" max="7151" width="7.140625" style="6" customWidth="1"/>
    <col min="7152" max="7152" width="8" style="6" customWidth="1"/>
    <col min="7153" max="7153" width="9.140625" style="6"/>
    <col min="7154" max="7154" width="6.140625" style="6" customWidth="1"/>
    <col min="7155" max="7157" width="8.140625" style="6" customWidth="1"/>
    <col min="7158" max="7158" width="9.140625" style="6"/>
    <col min="7159" max="7162" width="10.5703125" style="6" bestFit="1" customWidth="1"/>
    <col min="7163" max="7166" width="10.85546875" style="6" customWidth="1"/>
    <col min="7167" max="7398" width="9.140625" style="6"/>
    <col min="7399" max="7400" width="1.140625" style="6" customWidth="1"/>
    <col min="7401" max="7401" width="36.28515625" style="6" customWidth="1"/>
    <col min="7402" max="7402" width="9" style="6" customWidth="1"/>
    <col min="7403" max="7403" width="0" style="6" hidden="1" customWidth="1"/>
    <col min="7404" max="7404" width="19.85546875" style="6" bestFit="1" customWidth="1"/>
    <col min="7405" max="7405" width="7.85546875" style="6" customWidth="1"/>
    <col min="7406" max="7406" width="5.85546875" style="6" customWidth="1"/>
    <col min="7407" max="7407" width="7.140625" style="6" customWidth="1"/>
    <col min="7408" max="7408" width="8" style="6" customWidth="1"/>
    <col min="7409" max="7409" width="9.140625" style="6"/>
    <col min="7410" max="7410" width="6.140625" style="6" customWidth="1"/>
    <col min="7411" max="7413" width="8.140625" style="6" customWidth="1"/>
    <col min="7414" max="7414" width="9.140625" style="6"/>
    <col min="7415" max="7418" width="10.5703125" style="6" bestFit="1" customWidth="1"/>
    <col min="7419" max="7422" width="10.85546875" style="6" customWidth="1"/>
    <col min="7423" max="7654" width="9.140625" style="6"/>
    <col min="7655" max="7656" width="1.140625" style="6" customWidth="1"/>
    <col min="7657" max="7657" width="36.28515625" style="6" customWidth="1"/>
    <col min="7658" max="7658" width="9" style="6" customWidth="1"/>
    <col min="7659" max="7659" width="0" style="6" hidden="1" customWidth="1"/>
    <col min="7660" max="7660" width="19.85546875" style="6" bestFit="1" customWidth="1"/>
    <col min="7661" max="7661" width="7.85546875" style="6" customWidth="1"/>
    <col min="7662" max="7662" width="5.85546875" style="6" customWidth="1"/>
    <col min="7663" max="7663" width="7.140625" style="6" customWidth="1"/>
    <col min="7664" max="7664" width="8" style="6" customWidth="1"/>
    <col min="7665" max="7665" width="9.140625" style="6"/>
    <col min="7666" max="7666" width="6.140625" style="6" customWidth="1"/>
    <col min="7667" max="7669" width="8.140625" style="6" customWidth="1"/>
    <col min="7670" max="7670" width="9.140625" style="6"/>
    <col min="7671" max="7674" width="10.5703125" style="6" bestFit="1" customWidth="1"/>
    <col min="7675" max="7678" width="10.85546875" style="6" customWidth="1"/>
    <col min="7679" max="7910" width="9.140625" style="6"/>
    <col min="7911" max="7912" width="1.140625" style="6" customWidth="1"/>
    <col min="7913" max="7913" width="36.28515625" style="6" customWidth="1"/>
    <col min="7914" max="7914" width="9" style="6" customWidth="1"/>
    <col min="7915" max="7915" width="0" style="6" hidden="1" customWidth="1"/>
    <col min="7916" max="7916" width="19.85546875" style="6" bestFit="1" customWidth="1"/>
    <col min="7917" max="7917" width="7.85546875" style="6" customWidth="1"/>
    <col min="7918" max="7918" width="5.85546875" style="6" customWidth="1"/>
    <col min="7919" max="7919" width="7.140625" style="6" customWidth="1"/>
    <col min="7920" max="7920" width="8" style="6" customWidth="1"/>
    <col min="7921" max="7921" width="9.140625" style="6"/>
    <col min="7922" max="7922" width="6.140625" style="6" customWidth="1"/>
    <col min="7923" max="7925" width="8.140625" style="6" customWidth="1"/>
    <col min="7926" max="7926" width="9.140625" style="6"/>
    <col min="7927" max="7930" width="10.5703125" style="6" bestFit="1" customWidth="1"/>
    <col min="7931" max="7934" width="10.85546875" style="6" customWidth="1"/>
    <col min="7935" max="8166" width="9.140625" style="6"/>
    <col min="8167" max="8168" width="1.140625" style="6" customWidth="1"/>
    <col min="8169" max="8169" width="36.28515625" style="6" customWidth="1"/>
    <col min="8170" max="8170" width="9" style="6" customWidth="1"/>
    <col min="8171" max="8171" width="0" style="6" hidden="1" customWidth="1"/>
    <col min="8172" max="8172" width="19.85546875" style="6" bestFit="1" customWidth="1"/>
    <col min="8173" max="8173" width="7.85546875" style="6" customWidth="1"/>
    <col min="8174" max="8174" width="5.85546875" style="6" customWidth="1"/>
    <col min="8175" max="8175" width="7.140625" style="6" customWidth="1"/>
    <col min="8176" max="8176" width="8" style="6" customWidth="1"/>
    <col min="8177" max="8177" width="9.140625" style="6"/>
    <col min="8178" max="8178" width="6.140625" style="6" customWidth="1"/>
    <col min="8179" max="8181" width="8.140625" style="6" customWidth="1"/>
    <col min="8182" max="8182" width="9.140625" style="6"/>
    <col min="8183" max="8186" width="10.5703125" style="6" bestFit="1" customWidth="1"/>
    <col min="8187" max="8190" width="10.85546875" style="6" customWidth="1"/>
    <col min="8191" max="8422" width="9.140625" style="6"/>
    <col min="8423" max="8424" width="1.140625" style="6" customWidth="1"/>
    <col min="8425" max="8425" width="36.28515625" style="6" customWidth="1"/>
    <col min="8426" max="8426" width="9" style="6" customWidth="1"/>
    <col min="8427" max="8427" width="0" style="6" hidden="1" customWidth="1"/>
    <col min="8428" max="8428" width="19.85546875" style="6" bestFit="1" customWidth="1"/>
    <col min="8429" max="8429" width="7.85546875" style="6" customWidth="1"/>
    <col min="8430" max="8430" width="5.85546875" style="6" customWidth="1"/>
    <col min="8431" max="8431" width="7.140625" style="6" customWidth="1"/>
    <col min="8432" max="8432" width="8" style="6" customWidth="1"/>
    <col min="8433" max="8433" width="9.140625" style="6"/>
    <col min="8434" max="8434" width="6.140625" style="6" customWidth="1"/>
    <col min="8435" max="8437" width="8.140625" style="6" customWidth="1"/>
    <col min="8438" max="8438" width="9.140625" style="6"/>
    <col min="8439" max="8442" width="10.5703125" style="6" bestFit="1" customWidth="1"/>
    <col min="8443" max="8446" width="10.85546875" style="6" customWidth="1"/>
    <col min="8447" max="8678" width="9.140625" style="6"/>
    <col min="8679" max="8680" width="1.140625" style="6" customWidth="1"/>
    <col min="8681" max="8681" width="36.28515625" style="6" customWidth="1"/>
    <col min="8682" max="8682" width="9" style="6" customWidth="1"/>
    <col min="8683" max="8683" width="0" style="6" hidden="1" customWidth="1"/>
    <col min="8684" max="8684" width="19.85546875" style="6" bestFit="1" customWidth="1"/>
    <col min="8685" max="8685" width="7.85546875" style="6" customWidth="1"/>
    <col min="8686" max="8686" width="5.85546875" style="6" customWidth="1"/>
    <col min="8687" max="8687" width="7.140625" style="6" customWidth="1"/>
    <col min="8688" max="8688" width="8" style="6" customWidth="1"/>
    <col min="8689" max="8689" width="9.140625" style="6"/>
    <col min="8690" max="8690" width="6.140625" style="6" customWidth="1"/>
    <col min="8691" max="8693" width="8.140625" style="6" customWidth="1"/>
    <col min="8694" max="8694" width="9.140625" style="6"/>
    <col min="8695" max="8698" width="10.5703125" style="6" bestFit="1" customWidth="1"/>
    <col min="8699" max="8702" width="10.85546875" style="6" customWidth="1"/>
    <col min="8703" max="8934" width="9.140625" style="6"/>
    <col min="8935" max="8936" width="1.140625" style="6" customWidth="1"/>
    <col min="8937" max="8937" width="36.28515625" style="6" customWidth="1"/>
    <col min="8938" max="8938" width="9" style="6" customWidth="1"/>
    <col min="8939" max="8939" width="0" style="6" hidden="1" customWidth="1"/>
    <col min="8940" max="8940" width="19.85546875" style="6" bestFit="1" customWidth="1"/>
    <col min="8941" max="8941" width="7.85546875" style="6" customWidth="1"/>
    <col min="8942" max="8942" width="5.85546875" style="6" customWidth="1"/>
    <col min="8943" max="8943" width="7.140625" style="6" customWidth="1"/>
    <col min="8944" max="8944" width="8" style="6" customWidth="1"/>
    <col min="8945" max="8945" width="9.140625" style="6"/>
    <col min="8946" max="8946" width="6.140625" style="6" customWidth="1"/>
    <col min="8947" max="8949" width="8.140625" style="6" customWidth="1"/>
    <col min="8950" max="8950" width="9.140625" style="6"/>
    <col min="8951" max="8954" width="10.5703125" style="6" bestFit="1" customWidth="1"/>
    <col min="8955" max="8958" width="10.85546875" style="6" customWidth="1"/>
    <col min="8959" max="9190" width="9.140625" style="6"/>
    <col min="9191" max="9192" width="1.140625" style="6" customWidth="1"/>
    <col min="9193" max="9193" width="36.28515625" style="6" customWidth="1"/>
    <col min="9194" max="9194" width="9" style="6" customWidth="1"/>
    <col min="9195" max="9195" width="0" style="6" hidden="1" customWidth="1"/>
    <col min="9196" max="9196" width="19.85546875" style="6" bestFit="1" customWidth="1"/>
    <col min="9197" max="9197" width="7.85546875" style="6" customWidth="1"/>
    <col min="9198" max="9198" width="5.85546875" style="6" customWidth="1"/>
    <col min="9199" max="9199" width="7.140625" style="6" customWidth="1"/>
    <col min="9200" max="9200" width="8" style="6" customWidth="1"/>
    <col min="9201" max="9201" width="9.140625" style="6"/>
    <col min="9202" max="9202" width="6.140625" style="6" customWidth="1"/>
    <col min="9203" max="9205" width="8.140625" style="6" customWidth="1"/>
    <col min="9206" max="9206" width="9.140625" style="6"/>
    <col min="9207" max="9210" width="10.5703125" style="6" bestFit="1" customWidth="1"/>
    <col min="9211" max="9214" width="10.85546875" style="6" customWidth="1"/>
    <col min="9215" max="9446" width="9.140625" style="6"/>
    <col min="9447" max="9448" width="1.140625" style="6" customWidth="1"/>
    <col min="9449" max="9449" width="36.28515625" style="6" customWidth="1"/>
    <col min="9450" max="9450" width="9" style="6" customWidth="1"/>
    <col min="9451" max="9451" width="0" style="6" hidden="1" customWidth="1"/>
    <col min="9452" max="9452" width="19.85546875" style="6" bestFit="1" customWidth="1"/>
    <col min="9453" max="9453" width="7.85546875" style="6" customWidth="1"/>
    <col min="9454" max="9454" width="5.85546875" style="6" customWidth="1"/>
    <col min="9455" max="9455" width="7.140625" style="6" customWidth="1"/>
    <col min="9456" max="9456" width="8" style="6" customWidth="1"/>
    <col min="9457" max="9457" width="9.140625" style="6"/>
    <col min="9458" max="9458" width="6.140625" style="6" customWidth="1"/>
    <col min="9459" max="9461" width="8.140625" style="6" customWidth="1"/>
    <col min="9462" max="9462" width="9.140625" style="6"/>
    <col min="9463" max="9466" width="10.5703125" style="6" bestFit="1" customWidth="1"/>
    <col min="9467" max="9470" width="10.85546875" style="6" customWidth="1"/>
    <col min="9471" max="9702" width="9.140625" style="6"/>
    <col min="9703" max="9704" width="1.140625" style="6" customWidth="1"/>
    <col min="9705" max="9705" width="36.28515625" style="6" customWidth="1"/>
    <col min="9706" max="9706" width="9" style="6" customWidth="1"/>
    <col min="9707" max="9707" width="0" style="6" hidden="1" customWidth="1"/>
    <col min="9708" max="9708" width="19.85546875" style="6" bestFit="1" customWidth="1"/>
    <col min="9709" max="9709" width="7.85546875" style="6" customWidth="1"/>
    <col min="9710" max="9710" width="5.85546875" style="6" customWidth="1"/>
    <col min="9711" max="9711" width="7.140625" style="6" customWidth="1"/>
    <col min="9712" max="9712" width="8" style="6" customWidth="1"/>
    <col min="9713" max="9713" width="9.140625" style="6"/>
    <col min="9714" max="9714" width="6.140625" style="6" customWidth="1"/>
    <col min="9715" max="9717" width="8.140625" style="6" customWidth="1"/>
    <col min="9718" max="9718" width="9.140625" style="6"/>
    <col min="9719" max="9722" width="10.5703125" style="6" bestFit="1" customWidth="1"/>
    <col min="9723" max="9726" width="10.85546875" style="6" customWidth="1"/>
    <col min="9727" max="9958" width="9.140625" style="6"/>
    <col min="9959" max="9960" width="1.140625" style="6" customWidth="1"/>
    <col min="9961" max="9961" width="36.28515625" style="6" customWidth="1"/>
    <col min="9962" max="9962" width="9" style="6" customWidth="1"/>
    <col min="9963" max="9963" width="0" style="6" hidden="1" customWidth="1"/>
    <col min="9964" max="9964" width="19.85546875" style="6" bestFit="1" customWidth="1"/>
    <col min="9965" max="9965" width="7.85546875" style="6" customWidth="1"/>
    <col min="9966" max="9966" width="5.85546875" style="6" customWidth="1"/>
    <col min="9967" max="9967" width="7.140625" style="6" customWidth="1"/>
    <col min="9968" max="9968" width="8" style="6" customWidth="1"/>
    <col min="9969" max="9969" width="9.140625" style="6"/>
    <col min="9970" max="9970" width="6.140625" style="6" customWidth="1"/>
    <col min="9971" max="9973" width="8.140625" style="6" customWidth="1"/>
    <col min="9974" max="9974" width="9.140625" style="6"/>
    <col min="9975" max="9978" width="10.5703125" style="6" bestFit="1" customWidth="1"/>
    <col min="9979" max="9982" width="10.85546875" style="6" customWidth="1"/>
    <col min="9983" max="10214" width="9.140625" style="6"/>
    <col min="10215" max="10216" width="1.140625" style="6" customWidth="1"/>
    <col min="10217" max="10217" width="36.28515625" style="6" customWidth="1"/>
    <col min="10218" max="10218" width="9" style="6" customWidth="1"/>
    <col min="10219" max="10219" width="0" style="6" hidden="1" customWidth="1"/>
    <col min="10220" max="10220" width="19.85546875" style="6" bestFit="1" customWidth="1"/>
    <col min="10221" max="10221" width="7.85546875" style="6" customWidth="1"/>
    <col min="10222" max="10222" width="5.85546875" style="6" customWidth="1"/>
    <col min="10223" max="10223" width="7.140625" style="6" customWidth="1"/>
    <col min="10224" max="10224" width="8" style="6" customWidth="1"/>
    <col min="10225" max="10225" width="9.140625" style="6"/>
    <col min="10226" max="10226" width="6.140625" style="6" customWidth="1"/>
    <col min="10227" max="10229" width="8.140625" style="6" customWidth="1"/>
    <col min="10230" max="10230" width="9.140625" style="6"/>
    <col min="10231" max="10234" width="10.5703125" style="6" bestFit="1" customWidth="1"/>
    <col min="10235" max="10238" width="10.85546875" style="6" customWidth="1"/>
    <col min="10239" max="10470" width="9.140625" style="6"/>
    <col min="10471" max="10472" width="1.140625" style="6" customWidth="1"/>
    <col min="10473" max="10473" width="36.28515625" style="6" customWidth="1"/>
    <col min="10474" max="10474" width="9" style="6" customWidth="1"/>
    <col min="10475" max="10475" width="0" style="6" hidden="1" customWidth="1"/>
    <col min="10476" max="10476" width="19.85546875" style="6" bestFit="1" customWidth="1"/>
    <col min="10477" max="10477" width="7.85546875" style="6" customWidth="1"/>
    <col min="10478" max="10478" width="5.85546875" style="6" customWidth="1"/>
    <col min="10479" max="10479" width="7.140625" style="6" customWidth="1"/>
    <col min="10480" max="10480" width="8" style="6" customWidth="1"/>
    <col min="10481" max="10481" width="9.140625" style="6"/>
    <col min="10482" max="10482" width="6.140625" style="6" customWidth="1"/>
    <col min="10483" max="10485" width="8.140625" style="6" customWidth="1"/>
    <col min="10486" max="10486" width="9.140625" style="6"/>
    <col min="10487" max="10490" width="10.5703125" style="6" bestFit="1" customWidth="1"/>
    <col min="10491" max="10494" width="10.85546875" style="6" customWidth="1"/>
    <col min="10495" max="10726" width="9.140625" style="6"/>
    <col min="10727" max="10728" width="1.140625" style="6" customWidth="1"/>
    <col min="10729" max="10729" width="36.28515625" style="6" customWidth="1"/>
    <col min="10730" max="10730" width="9" style="6" customWidth="1"/>
    <col min="10731" max="10731" width="0" style="6" hidden="1" customWidth="1"/>
    <col min="10732" max="10732" width="19.85546875" style="6" bestFit="1" customWidth="1"/>
    <col min="10733" max="10733" width="7.85546875" style="6" customWidth="1"/>
    <col min="10734" max="10734" width="5.85546875" style="6" customWidth="1"/>
    <col min="10735" max="10735" width="7.140625" style="6" customWidth="1"/>
    <col min="10736" max="10736" width="8" style="6" customWidth="1"/>
    <col min="10737" max="10737" width="9.140625" style="6"/>
    <col min="10738" max="10738" width="6.140625" style="6" customWidth="1"/>
    <col min="10739" max="10741" width="8.140625" style="6" customWidth="1"/>
    <col min="10742" max="10742" width="9.140625" style="6"/>
    <col min="10743" max="10746" width="10.5703125" style="6" bestFit="1" customWidth="1"/>
    <col min="10747" max="10750" width="10.85546875" style="6" customWidth="1"/>
    <col min="10751" max="10982" width="9.140625" style="6"/>
    <col min="10983" max="10984" width="1.140625" style="6" customWidth="1"/>
    <col min="10985" max="10985" width="36.28515625" style="6" customWidth="1"/>
    <col min="10986" max="10986" width="9" style="6" customWidth="1"/>
    <col min="10987" max="10987" width="0" style="6" hidden="1" customWidth="1"/>
    <col min="10988" max="10988" width="19.85546875" style="6" bestFit="1" customWidth="1"/>
    <col min="10989" max="10989" width="7.85546875" style="6" customWidth="1"/>
    <col min="10990" max="10990" width="5.85546875" style="6" customWidth="1"/>
    <col min="10991" max="10991" width="7.140625" style="6" customWidth="1"/>
    <col min="10992" max="10992" width="8" style="6" customWidth="1"/>
    <col min="10993" max="10993" width="9.140625" style="6"/>
    <col min="10994" max="10994" width="6.140625" style="6" customWidth="1"/>
    <col min="10995" max="10997" width="8.140625" style="6" customWidth="1"/>
    <col min="10998" max="10998" width="9.140625" style="6"/>
    <col min="10999" max="11002" width="10.5703125" style="6" bestFit="1" customWidth="1"/>
    <col min="11003" max="11006" width="10.85546875" style="6" customWidth="1"/>
    <col min="11007" max="11238" width="9.140625" style="6"/>
    <col min="11239" max="11240" width="1.140625" style="6" customWidth="1"/>
    <col min="11241" max="11241" width="36.28515625" style="6" customWidth="1"/>
    <col min="11242" max="11242" width="9" style="6" customWidth="1"/>
    <col min="11243" max="11243" width="0" style="6" hidden="1" customWidth="1"/>
    <col min="11244" max="11244" width="19.85546875" style="6" bestFit="1" customWidth="1"/>
    <col min="11245" max="11245" width="7.85546875" style="6" customWidth="1"/>
    <col min="11246" max="11246" width="5.85546875" style="6" customWidth="1"/>
    <col min="11247" max="11247" width="7.140625" style="6" customWidth="1"/>
    <col min="11248" max="11248" width="8" style="6" customWidth="1"/>
    <col min="11249" max="11249" width="9.140625" style="6"/>
    <col min="11250" max="11250" width="6.140625" style="6" customWidth="1"/>
    <col min="11251" max="11253" width="8.140625" style="6" customWidth="1"/>
    <col min="11254" max="11254" width="9.140625" style="6"/>
    <col min="11255" max="11258" width="10.5703125" style="6" bestFit="1" customWidth="1"/>
    <col min="11259" max="11262" width="10.85546875" style="6" customWidth="1"/>
    <col min="11263" max="11494" width="9.140625" style="6"/>
    <col min="11495" max="11496" width="1.140625" style="6" customWidth="1"/>
    <col min="11497" max="11497" width="36.28515625" style="6" customWidth="1"/>
    <col min="11498" max="11498" width="9" style="6" customWidth="1"/>
    <col min="11499" max="11499" width="0" style="6" hidden="1" customWidth="1"/>
    <col min="11500" max="11500" width="19.85546875" style="6" bestFit="1" customWidth="1"/>
    <col min="11501" max="11501" width="7.85546875" style="6" customWidth="1"/>
    <col min="11502" max="11502" width="5.85546875" style="6" customWidth="1"/>
    <col min="11503" max="11503" width="7.140625" style="6" customWidth="1"/>
    <col min="11504" max="11504" width="8" style="6" customWidth="1"/>
    <col min="11505" max="11505" width="9.140625" style="6"/>
    <col min="11506" max="11506" width="6.140625" style="6" customWidth="1"/>
    <col min="11507" max="11509" width="8.140625" style="6" customWidth="1"/>
    <col min="11510" max="11510" width="9.140625" style="6"/>
    <col min="11511" max="11514" width="10.5703125" style="6" bestFit="1" customWidth="1"/>
    <col min="11515" max="11518" width="10.85546875" style="6" customWidth="1"/>
    <col min="11519" max="11750" width="9.140625" style="6"/>
    <col min="11751" max="11752" width="1.140625" style="6" customWidth="1"/>
    <col min="11753" max="11753" width="36.28515625" style="6" customWidth="1"/>
    <col min="11754" max="11754" width="9" style="6" customWidth="1"/>
    <col min="11755" max="11755" width="0" style="6" hidden="1" customWidth="1"/>
    <col min="11756" max="11756" width="19.85546875" style="6" bestFit="1" customWidth="1"/>
    <col min="11757" max="11757" width="7.85546875" style="6" customWidth="1"/>
    <col min="11758" max="11758" width="5.85546875" style="6" customWidth="1"/>
    <col min="11759" max="11759" width="7.140625" style="6" customWidth="1"/>
    <col min="11760" max="11760" width="8" style="6" customWidth="1"/>
    <col min="11761" max="11761" width="9.140625" style="6"/>
    <col min="11762" max="11762" width="6.140625" style="6" customWidth="1"/>
    <col min="11763" max="11765" width="8.140625" style="6" customWidth="1"/>
    <col min="11766" max="11766" width="9.140625" style="6"/>
    <col min="11767" max="11770" width="10.5703125" style="6" bestFit="1" customWidth="1"/>
    <col min="11771" max="11774" width="10.85546875" style="6" customWidth="1"/>
    <col min="11775" max="12006" width="9.140625" style="6"/>
    <col min="12007" max="12008" width="1.140625" style="6" customWidth="1"/>
    <col min="12009" max="12009" width="36.28515625" style="6" customWidth="1"/>
    <col min="12010" max="12010" width="9" style="6" customWidth="1"/>
    <col min="12011" max="12011" width="0" style="6" hidden="1" customWidth="1"/>
    <col min="12012" max="12012" width="19.85546875" style="6" bestFit="1" customWidth="1"/>
    <col min="12013" max="12013" width="7.85546875" style="6" customWidth="1"/>
    <col min="12014" max="12014" width="5.85546875" style="6" customWidth="1"/>
    <col min="12015" max="12015" width="7.140625" style="6" customWidth="1"/>
    <col min="12016" max="12016" width="8" style="6" customWidth="1"/>
    <col min="12017" max="12017" width="9.140625" style="6"/>
    <col min="12018" max="12018" width="6.140625" style="6" customWidth="1"/>
    <col min="12019" max="12021" width="8.140625" style="6" customWidth="1"/>
    <col min="12022" max="12022" width="9.140625" style="6"/>
    <col min="12023" max="12026" width="10.5703125" style="6" bestFit="1" customWidth="1"/>
    <col min="12027" max="12030" width="10.85546875" style="6" customWidth="1"/>
    <col min="12031" max="12262" width="9.140625" style="6"/>
    <col min="12263" max="12264" width="1.140625" style="6" customWidth="1"/>
    <col min="12265" max="12265" width="36.28515625" style="6" customWidth="1"/>
    <col min="12266" max="12266" width="9" style="6" customWidth="1"/>
    <col min="12267" max="12267" width="0" style="6" hidden="1" customWidth="1"/>
    <col min="12268" max="12268" width="19.85546875" style="6" bestFit="1" customWidth="1"/>
    <col min="12269" max="12269" width="7.85546875" style="6" customWidth="1"/>
    <col min="12270" max="12270" width="5.85546875" style="6" customWidth="1"/>
    <col min="12271" max="12271" width="7.140625" style="6" customWidth="1"/>
    <col min="12272" max="12272" width="8" style="6" customWidth="1"/>
    <col min="12273" max="12273" width="9.140625" style="6"/>
    <col min="12274" max="12274" width="6.140625" style="6" customWidth="1"/>
    <col min="12275" max="12277" width="8.140625" style="6" customWidth="1"/>
    <col min="12278" max="12278" width="9.140625" style="6"/>
    <col min="12279" max="12282" width="10.5703125" style="6" bestFit="1" customWidth="1"/>
    <col min="12283" max="12286" width="10.85546875" style="6" customWidth="1"/>
    <col min="12287" max="12518" width="9.140625" style="6"/>
    <col min="12519" max="12520" width="1.140625" style="6" customWidth="1"/>
    <col min="12521" max="12521" width="36.28515625" style="6" customWidth="1"/>
    <col min="12522" max="12522" width="9" style="6" customWidth="1"/>
    <col min="12523" max="12523" width="0" style="6" hidden="1" customWidth="1"/>
    <col min="12524" max="12524" width="19.85546875" style="6" bestFit="1" customWidth="1"/>
    <col min="12525" max="12525" width="7.85546875" style="6" customWidth="1"/>
    <col min="12526" max="12526" width="5.85546875" style="6" customWidth="1"/>
    <col min="12527" max="12527" width="7.140625" style="6" customWidth="1"/>
    <col min="12528" max="12528" width="8" style="6" customWidth="1"/>
    <col min="12529" max="12529" width="9.140625" style="6"/>
    <col min="12530" max="12530" width="6.140625" style="6" customWidth="1"/>
    <col min="12531" max="12533" width="8.140625" style="6" customWidth="1"/>
    <col min="12534" max="12534" width="9.140625" style="6"/>
    <col min="12535" max="12538" width="10.5703125" style="6" bestFit="1" customWidth="1"/>
    <col min="12539" max="12542" width="10.85546875" style="6" customWidth="1"/>
    <col min="12543" max="12774" width="9.140625" style="6"/>
    <col min="12775" max="12776" width="1.140625" style="6" customWidth="1"/>
    <col min="12777" max="12777" width="36.28515625" style="6" customWidth="1"/>
    <col min="12778" max="12778" width="9" style="6" customWidth="1"/>
    <col min="12779" max="12779" width="0" style="6" hidden="1" customWidth="1"/>
    <col min="12780" max="12780" width="19.85546875" style="6" bestFit="1" customWidth="1"/>
    <col min="12781" max="12781" width="7.85546875" style="6" customWidth="1"/>
    <col min="12782" max="12782" width="5.85546875" style="6" customWidth="1"/>
    <col min="12783" max="12783" width="7.140625" style="6" customWidth="1"/>
    <col min="12784" max="12784" width="8" style="6" customWidth="1"/>
    <col min="12785" max="12785" width="9.140625" style="6"/>
    <col min="12786" max="12786" width="6.140625" style="6" customWidth="1"/>
    <col min="12787" max="12789" width="8.140625" style="6" customWidth="1"/>
    <col min="12790" max="12790" width="9.140625" style="6"/>
    <col min="12791" max="12794" width="10.5703125" style="6" bestFit="1" customWidth="1"/>
    <col min="12795" max="12798" width="10.85546875" style="6" customWidth="1"/>
    <col min="12799" max="13030" width="9.140625" style="6"/>
    <col min="13031" max="13032" width="1.140625" style="6" customWidth="1"/>
    <col min="13033" max="13033" width="36.28515625" style="6" customWidth="1"/>
    <col min="13034" max="13034" width="9" style="6" customWidth="1"/>
    <col min="13035" max="13035" width="0" style="6" hidden="1" customWidth="1"/>
    <col min="13036" max="13036" width="19.85546875" style="6" bestFit="1" customWidth="1"/>
    <col min="13037" max="13037" width="7.85546875" style="6" customWidth="1"/>
    <col min="13038" max="13038" width="5.85546875" style="6" customWidth="1"/>
    <col min="13039" max="13039" width="7.140625" style="6" customWidth="1"/>
    <col min="13040" max="13040" width="8" style="6" customWidth="1"/>
    <col min="13041" max="13041" width="9.140625" style="6"/>
    <col min="13042" max="13042" width="6.140625" style="6" customWidth="1"/>
    <col min="13043" max="13045" width="8.140625" style="6" customWidth="1"/>
    <col min="13046" max="13046" width="9.140625" style="6"/>
    <col min="13047" max="13050" width="10.5703125" style="6" bestFit="1" customWidth="1"/>
    <col min="13051" max="13054" width="10.85546875" style="6" customWidth="1"/>
    <col min="13055" max="13286" width="9.140625" style="6"/>
    <col min="13287" max="13288" width="1.140625" style="6" customWidth="1"/>
    <col min="13289" max="13289" width="36.28515625" style="6" customWidth="1"/>
    <col min="13290" max="13290" width="9" style="6" customWidth="1"/>
    <col min="13291" max="13291" width="0" style="6" hidden="1" customWidth="1"/>
    <col min="13292" max="13292" width="19.85546875" style="6" bestFit="1" customWidth="1"/>
    <col min="13293" max="13293" width="7.85546875" style="6" customWidth="1"/>
    <col min="13294" max="13294" width="5.85546875" style="6" customWidth="1"/>
    <col min="13295" max="13295" width="7.140625" style="6" customWidth="1"/>
    <col min="13296" max="13296" width="8" style="6" customWidth="1"/>
    <col min="13297" max="13297" width="9.140625" style="6"/>
    <col min="13298" max="13298" width="6.140625" style="6" customWidth="1"/>
    <col min="13299" max="13301" width="8.140625" style="6" customWidth="1"/>
    <col min="13302" max="13302" width="9.140625" style="6"/>
    <col min="13303" max="13306" width="10.5703125" style="6" bestFit="1" customWidth="1"/>
    <col min="13307" max="13310" width="10.85546875" style="6" customWidth="1"/>
    <col min="13311" max="13542" width="9.140625" style="6"/>
    <col min="13543" max="13544" width="1.140625" style="6" customWidth="1"/>
    <col min="13545" max="13545" width="36.28515625" style="6" customWidth="1"/>
    <col min="13546" max="13546" width="9" style="6" customWidth="1"/>
    <col min="13547" max="13547" width="0" style="6" hidden="1" customWidth="1"/>
    <col min="13548" max="13548" width="19.85546875" style="6" bestFit="1" customWidth="1"/>
    <col min="13549" max="13549" width="7.85546875" style="6" customWidth="1"/>
    <col min="13550" max="13550" width="5.85546875" style="6" customWidth="1"/>
    <col min="13551" max="13551" width="7.140625" style="6" customWidth="1"/>
    <col min="13552" max="13552" width="8" style="6" customWidth="1"/>
    <col min="13553" max="13553" width="9.140625" style="6"/>
    <col min="13554" max="13554" width="6.140625" style="6" customWidth="1"/>
    <col min="13555" max="13557" width="8.140625" style="6" customWidth="1"/>
    <col min="13558" max="13558" width="9.140625" style="6"/>
    <col min="13559" max="13562" width="10.5703125" style="6" bestFit="1" customWidth="1"/>
    <col min="13563" max="13566" width="10.85546875" style="6" customWidth="1"/>
    <col min="13567" max="13798" width="9.140625" style="6"/>
    <col min="13799" max="13800" width="1.140625" style="6" customWidth="1"/>
    <col min="13801" max="13801" width="36.28515625" style="6" customWidth="1"/>
    <col min="13802" max="13802" width="9" style="6" customWidth="1"/>
    <col min="13803" max="13803" width="0" style="6" hidden="1" customWidth="1"/>
    <col min="13804" max="13804" width="19.85546875" style="6" bestFit="1" customWidth="1"/>
    <col min="13805" max="13805" width="7.85546875" style="6" customWidth="1"/>
    <col min="13806" max="13806" width="5.85546875" style="6" customWidth="1"/>
    <col min="13807" max="13807" width="7.140625" style="6" customWidth="1"/>
    <col min="13808" max="13808" width="8" style="6" customWidth="1"/>
    <col min="13809" max="13809" width="9.140625" style="6"/>
    <col min="13810" max="13810" width="6.140625" style="6" customWidth="1"/>
    <col min="13811" max="13813" width="8.140625" style="6" customWidth="1"/>
    <col min="13814" max="13814" width="9.140625" style="6"/>
    <col min="13815" max="13818" width="10.5703125" style="6" bestFit="1" customWidth="1"/>
    <col min="13819" max="13822" width="10.85546875" style="6" customWidth="1"/>
    <col min="13823" max="14054" width="9.140625" style="6"/>
    <col min="14055" max="14056" width="1.140625" style="6" customWidth="1"/>
    <col min="14057" max="14057" width="36.28515625" style="6" customWidth="1"/>
    <col min="14058" max="14058" width="9" style="6" customWidth="1"/>
    <col min="14059" max="14059" width="0" style="6" hidden="1" customWidth="1"/>
    <col min="14060" max="14060" width="19.85546875" style="6" bestFit="1" customWidth="1"/>
    <col min="14061" max="14061" width="7.85546875" style="6" customWidth="1"/>
    <col min="14062" max="14062" width="5.85546875" style="6" customWidth="1"/>
    <col min="14063" max="14063" width="7.140625" style="6" customWidth="1"/>
    <col min="14064" max="14064" width="8" style="6" customWidth="1"/>
    <col min="14065" max="14065" width="9.140625" style="6"/>
    <col min="14066" max="14066" width="6.140625" style="6" customWidth="1"/>
    <col min="14067" max="14069" width="8.140625" style="6" customWidth="1"/>
    <col min="14070" max="14070" width="9.140625" style="6"/>
    <col min="14071" max="14074" width="10.5703125" style="6" bestFit="1" customWidth="1"/>
    <col min="14075" max="14078" width="10.85546875" style="6" customWidth="1"/>
    <col min="14079" max="14310" width="9.140625" style="6"/>
    <col min="14311" max="14312" width="1.140625" style="6" customWidth="1"/>
    <col min="14313" max="14313" width="36.28515625" style="6" customWidth="1"/>
    <col min="14314" max="14314" width="9" style="6" customWidth="1"/>
    <col min="14315" max="14315" width="0" style="6" hidden="1" customWidth="1"/>
    <col min="14316" max="14316" width="19.85546875" style="6" bestFit="1" customWidth="1"/>
    <col min="14317" max="14317" width="7.85546875" style="6" customWidth="1"/>
    <col min="14318" max="14318" width="5.85546875" style="6" customWidth="1"/>
    <col min="14319" max="14319" width="7.140625" style="6" customWidth="1"/>
    <col min="14320" max="14320" width="8" style="6" customWidth="1"/>
    <col min="14321" max="14321" width="9.140625" style="6"/>
    <col min="14322" max="14322" width="6.140625" style="6" customWidth="1"/>
    <col min="14323" max="14325" width="8.140625" style="6" customWidth="1"/>
    <col min="14326" max="14326" width="9.140625" style="6"/>
    <col min="14327" max="14330" width="10.5703125" style="6" bestFit="1" customWidth="1"/>
    <col min="14331" max="14334" width="10.85546875" style="6" customWidth="1"/>
    <col min="14335" max="14566" width="9.140625" style="6"/>
    <col min="14567" max="14568" width="1.140625" style="6" customWidth="1"/>
    <col min="14569" max="14569" width="36.28515625" style="6" customWidth="1"/>
    <col min="14570" max="14570" width="9" style="6" customWidth="1"/>
    <col min="14571" max="14571" width="0" style="6" hidden="1" customWidth="1"/>
    <col min="14572" max="14572" width="19.85546875" style="6" bestFit="1" customWidth="1"/>
    <col min="14573" max="14573" width="7.85546875" style="6" customWidth="1"/>
    <col min="14574" max="14574" width="5.85546875" style="6" customWidth="1"/>
    <col min="14575" max="14575" width="7.140625" style="6" customWidth="1"/>
    <col min="14576" max="14576" width="8" style="6" customWidth="1"/>
    <col min="14577" max="14577" width="9.140625" style="6"/>
    <col min="14578" max="14578" width="6.140625" style="6" customWidth="1"/>
    <col min="14579" max="14581" width="8.140625" style="6" customWidth="1"/>
    <col min="14582" max="14582" width="9.140625" style="6"/>
    <col min="14583" max="14586" width="10.5703125" style="6" bestFit="1" customWidth="1"/>
    <col min="14587" max="14590" width="10.85546875" style="6" customWidth="1"/>
    <col min="14591" max="14822" width="9.140625" style="6"/>
    <col min="14823" max="14824" width="1.140625" style="6" customWidth="1"/>
    <col min="14825" max="14825" width="36.28515625" style="6" customWidth="1"/>
    <col min="14826" max="14826" width="9" style="6" customWidth="1"/>
    <col min="14827" max="14827" width="0" style="6" hidden="1" customWidth="1"/>
    <col min="14828" max="14828" width="19.85546875" style="6" bestFit="1" customWidth="1"/>
    <col min="14829" max="14829" width="7.85546875" style="6" customWidth="1"/>
    <col min="14830" max="14830" width="5.85546875" style="6" customWidth="1"/>
    <col min="14831" max="14831" width="7.140625" style="6" customWidth="1"/>
    <col min="14832" max="14832" width="8" style="6" customWidth="1"/>
    <col min="14833" max="14833" width="9.140625" style="6"/>
    <col min="14834" max="14834" width="6.140625" style="6" customWidth="1"/>
    <col min="14835" max="14837" width="8.140625" style="6" customWidth="1"/>
    <col min="14838" max="14838" width="9.140625" style="6"/>
    <col min="14839" max="14842" width="10.5703125" style="6" bestFit="1" customWidth="1"/>
    <col min="14843" max="14846" width="10.85546875" style="6" customWidth="1"/>
    <col min="14847" max="15078" width="9.140625" style="6"/>
    <col min="15079" max="15080" width="1.140625" style="6" customWidth="1"/>
    <col min="15081" max="15081" width="36.28515625" style="6" customWidth="1"/>
    <col min="15082" max="15082" width="9" style="6" customWidth="1"/>
    <col min="15083" max="15083" width="0" style="6" hidden="1" customWidth="1"/>
    <col min="15084" max="15084" width="19.85546875" style="6" bestFit="1" customWidth="1"/>
    <col min="15085" max="15085" width="7.85546875" style="6" customWidth="1"/>
    <col min="15086" max="15086" width="5.85546875" style="6" customWidth="1"/>
    <col min="15087" max="15087" width="7.140625" style="6" customWidth="1"/>
    <col min="15088" max="15088" width="8" style="6" customWidth="1"/>
    <col min="15089" max="15089" width="9.140625" style="6"/>
    <col min="15090" max="15090" width="6.140625" style="6" customWidth="1"/>
    <col min="15091" max="15093" width="8.140625" style="6" customWidth="1"/>
    <col min="15094" max="15094" width="9.140625" style="6"/>
    <col min="15095" max="15098" width="10.5703125" style="6" bestFit="1" customWidth="1"/>
    <col min="15099" max="15102" width="10.85546875" style="6" customWidth="1"/>
    <col min="15103" max="15334" width="9.140625" style="6"/>
    <col min="15335" max="15336" width="1.140625" style="6" customWidth="1"/>
    <col min="15337" max="15337" width="36.28515625" style="6" customWidth="1"/>
    <col min="15338" max="15338" width="9" style="6" customWidth="1"/>
    <col min="15339" max="15339" width="0" style="6" hidden="1" customWidth="1"/>
    <col min="15340" max="15340" width="19.85546875" style="6" bestFit="1" customWidth="1"/>
    <col min="15341" max="15341" width="7.85546875" style="6" customWidth="1"/>
    <col min="15342" max="15342" width="5.85546875" style="6" customWidth="1"/>
    <col min="15343" max="15343" width="7.140625" style="6" customWidth="1"/>
    <col min="15344" max="15344" width="8" style="6" customWidth="1"/>
    <col min="15345" max="15345" width="9.140625" style="6"/>
    <col min="15346" max="15346" width="6.140625" style="6" customWidth="1"/>
    <col min="15347" max="15349" width="8.140625" style="6" customWidth="1"/>
    <col min="15350" max="15350" width="9.140625" style="6"/>
    <col min="15351" max="15354" width="10.5703125" style="6" bestFit="1" customWidth="1"/>
    <col min="15355" max="15358" width="10.85546875" style="6" customWidth="1"/>
    <col min="15359" max="15590" width="9.140625" style="6"/>
    <col min="15591" max="15592" width="1.140625" style="6" customWidth="1"/>
    <col min="15593" max="15593" width="36.28515625" style="6" customWidth="1"/>
    <col min="15594" max="15594" width="9" style="6" customWidth="1"/>
    <col min="15595" max="15595" width="0" style="6" hidden="1" customWidth="1"/>
    <col min="15596" max="15596" width="19.85546875" style="6" bestFit="1" customWidth="1"/>
    <col min="15597" max="15597" width="7.85546875" style="6" customWidth="1"/>
    <col min="15598" max="15598" width="5.85546875" style="6" customWidth="1"/>
    <col min="15599" max="15599" width="7.140625" style="6" customWidth="1"/>
    <col min="15600" max="15600" width="8" style="6" customWidth="1"/>
    <col min="15601" max="15601" width="9.140625" style="6"/>
    <col min="15602" max="15602" width="6.140625" style="6" customWidth="1"/>
    <col min="15603" max="15605" width="8.140625" style="6" customWidth="1"/>
    <col min="15606" max="15606" width="9.140625" style="6"/>
    <col min="15607" max="15610" width="10.5703125" style="6" bestFit="1" customWidth="1"/>
    <col min="15611" max="15614" width="10.85546875" style="6" customWidth="1"/>
    <col min="15615" max="15846" width="9.140625" style="6"/>
    <col min="15847" max="15848" width="1.140625" style="6" customWidth="1"/>
    <col min="15849" max="15849" width="36.28515625" style="6" customWidth="1"/>
    <col min="15850" max="15850" width="9" style="6" customWidth="1"/>
    <col min="15851" max="15851" width="0" style="6" hidden="1" customWidth="1"/>
    <col min="15852" max="15852" width="19.85546875" style="6" bestFit="1" customWidth="1"/>
    <col min="15853" max="15853" width="7.85546875" style="6" customWidth="1"/>
    <col min="15854" max="15854" width="5.85546875" style="6" customWidth="1"/>
    <col min="15855" max="15855" width="7.140625" style="6" customWidth="1"/>
    <col min="15856" max="15856" width="8" style="6" customWidth="1"/>
    <col min="15857" max="15857" width="9.140625" style="6"/>
    <col min="15858" max="15858" width="6.140625" style="6" customWidth="1"/>
    <col min="15859" max="15861" width="8.140625" style="6" customWidth="1"/>
    <col min="15862" max="15862" width="9.140625" style="6"/>
    <col min="15863" max="15866" width="10.5703125" style="6" bestFit="1" customWidth="1"/>
    <col min="15867" max="15870" width="10.85546875" style="6" customWidth="1"/>
    <col min="15871" max="16102" width="9.140625" style="6"/>
    <col min="16103" max="16104" width="1.140625" style="6" customWidth="1"/>
    <col min="16105" max="16105" width="36.28515625" style="6" customWidth="1"/>
    <col min="16106" max="16106" width="9" style="6" customWidth="1"/>
    <col min="16107" max="16107" width="0" style="6" hidden="1" customWidth="1"/>
    <col min="16108" max="16108" width="19.85546875" style="6" bestFit="1" customWidth="1"/>
    <col min="16109" max="16109" width="7.85546875" style="6" customWidth="1"/>
    <col min="16110" max="16110" width="5.85546875" style="6" customWidth="1"/>
    <col min="16111" max="16111" width="7.140625" style="6" customWidth="1"/>
    <col min="16112" max="16112" width="8" style="6" customWidth="1"/>
    <col min="16113" max="16113" width="9.140625" style="6"/>
    <col min="16114" max="16114" width="6.140625" style="6" customWidth="1"/>
    <col min="16115" max="16117" width="8.140625" style="6" customWidth="1"/>
    <col min="16118" max="16118" width="9.140625" style="6"/>
    <col min="16119" max="16122" width="10.5703125" style="6" bestFit="1" customWidth="1"/>
    <col min="16123" max="16126" width="10.85546875" style="6" customWidth="1"/>
    <col min="16127" max="16384" width="9.140625" style="6"/>
  </cols>
  <sheetData>
    <row r="1" spans="1:23" ht="18" customHeight="1" thickBot="1">
      <c r="A1" s="1"/>
      <c r="B1" s="1"/>
      <c r="C1" s="1"/>
      <c r="D1" s="1"/>
      <c r="E1" s="2"/>
      <c r="F1" s="1"/>
      <c r="G1" s="3"/>
      <c r="H1" s="4"/>
      <c r="I1" s="5"/>
      <c r="J1" s="3"/>
      <c r="K1" s="4"/>
      <c r="L1" s="4"/>
      <c r="M1" s="4"/>
      <c r="N1" s="5"/>
      <c r="O1" s="4"/>
      <c r="P1" s="3"/>
      <c r="Q1" s="3"/>
      <c r="R1" s="3"/>
      <c r="S1" s="411" t="s">
        <v>243</v>
      </c>
      <c r="T1" s="412"/>
      <c r="U1" s="412"/>
      <c r="V1" s="412"/>
      <c r="W1" s="413"/>
    </row>
    <row r="2" spans="1:23" ht="21" hidden="1" thickBot="1">
      <c r="A2" s="1"/>
      <c r="B2" s="405" t="s">
        <v>42</v>
      </c>
      <c r="C2" s="405"/>
      <c r="D2" s="405"/>
      <c r="E2" s="405"/>
      <c r="F2" s="405"/>
      <c r="G2" s="405"/>
      <c r="H2" s="405"/>
      <c r="I2" s="405"/>
      <c r="J2" s="405"/>
      <c r="K2" s="405"/>
      <c r="L2" s="405"/>
      <c r="M2" s="405"/>
      <c r="N2" s="405"/>
      <c r="O2" s="405"/>
      <c r="P2" s="405"/>
      <c r="Q2" s="405"/>
      <c r="R2" s="378"/>
    </row>
    <row r="3" spans="1:23" s="13" customFormat="1" ht="69.75" customHeight="1" thickBot="1">
      <c r="A3" s="7"/>
      <c r="B3" s="409" t="s">
        <v>43</v>
      </c>
      <c r="C3" s="400"/>
      <c r="D3" s="410"/>
      <c r="E3" s="8" t="s">
        <v>44</v>
      </c>
      <c r="F3" s="376" t="s">
        <v>45</v>
      </c>
      <c r="G3" s="376" t="s">
        <v>46</v>
      </c>
      <c r="H3" s="9" t="s">
        <v>229</v>
      </c>
      <c r="I3" s="10" t="s">
        <v>230</v>
      </c>
      <c r="J3" s="376" t="s">
        <v>231</v>
      </c>
      <c r="K3" s="9" t="s">
        <v>232</v>
      </c>
      <c r="L3" s="9" t="s">
        <v>233</v>
      </c>
      <c r="M3" s="9" t="s">
        <v>234</v>
      </c>
      <c r="N3" s="10" t="s">
        <v>235</v>
      </c>
      <c r="O3" s="9" t="s">
        <v>236</v>
      </c>
      <c r="P3" s="376" t="s">
        <v>237</v>
      </c>
      <c r="Q3" s="11" t="s">
        <v>238</v>
      </c>
      <c r="R3" s="264"/>
      <c r="S3" s="118" t="s">
        <v>244</v>
      </c>
      <c r="T3" s="289" t="s">
        <v>245</v>
      </c>
      <c r="U3" s="289" t="s">
        <v>246</v>
      </c>
      <c r="V3" s="120" t="s">
        <v>247</v>
      </c>
      <c r="W3" s="120" t="s">
        <v>14</v>
      </c>
    </row>
    <row r="4" spans="1:23" s="13" customFormat="1" ht="15" customHeight="1" thickBot="1">
      <c r="A4" s="7"/>
      <c r="B4" s="284"/>
      <c r="C4" s="285"/>
      <c r="D4" s="283"/>
      <c r="E4" s="217"/>
      <c r="F4" s="216"/>
      <c r="G4" s="216"/>
      <c r="H4" s="14"/>
      <c r="I4" s="218"/>
      <c r="J4" s="216"/>
      <c r="K4" s="14"/>
      <c r="L4" s="14"/>
      <c r="M4" s="14"/>
      <c r="N4" s="218"/>
      <c r="O4" s="219"/>
      <c r="P4" s="14"/>
      <c r="Q4" s="15"/>
      <c r="R4" s="272"/>
      <c r="S4" s="290">
        <v>1632</v>
      </c>
      <c r="T4" s="291">
        <v>703</v>
      </c>
      <c r="U4" s="291">
        <v>1954</v>
      </c>
      <c r="V4" s="292">
        <v>1365</v>
      </c>
      <c r="W4" s="292">
        <v>1412</v>
      </c>
    </row>
    <row r="5" spans="1:23" ht="13.5" customHeight="1">
      <c r="A5" s="1"/>
      <c r="B5" s="195" t="s">
        <v>47</v>
      </c>
      <c r="C5" s="286"/>
      <c r="D5" s="286"/>
      <c r="E5" s="86"/>
      <c r="F5" s="87"/>
      <c r="G5" s="88"/>
      <c r="H5" s="89"/>
      <c r="I5" s="90"/>
      <c r="J5" s="91"/>
      <c r="K5" s="92"/>
      <c r="L5" s="92"/>
      <c r="M5" s="93"/>
      <c r="N5" s="90"/>
      <c r="O5" s="94"/>
      <c r="P5" s="91"/>
      <c r="Q5" s="287"/>
      <c r="R5" s="3"/>
      <c r="S5" s="293">
        <f>S$4*$Q5</f>
        <v>0</v>
      </c>
      <c r="T5" s="294">
        <f t="shared" ref="T5:W20" si="0">T$4*$Q5</f>
        <v>0</v>
      </c>
      <c r="U5" s="294">
        <f t="shared" si="0"/>
        <v>0</v>
      </c>
      <c r="V5" s="295">
        <f t="shared" si="0"/>
        <v>0</v>
      </c>
      <c r="W5" s="295">
        <f t="shared" si="0"/>
        <v>0</v>
      </c>
    </row>
    <row r="6" spans="1:23" ht="13.5" thickBot="1">
      <c r="A6" s="1"/>
      <c r="B6" s="29"/>
      <c r="C6" s="30"/>
      <c r="D6" s="31" t="s">
        <v>250</v>
      </c>
      <c r="E6" s="32" t="s">
        <v>49</v>
      </c>
      <c r="F6" s="33" t="s">
        <v>50</v>
      </c>
      <c r="G6" s="34" t="s">
        <v>57</v>
      </c>
      <c r="H6" s="35">
        <v>1.87</v>
      </c>
      <c r="I6" s="36"/>
      <c r="J6" s="37"/>
      <c r="K6" s="38">
        <v>1.87</v>
      </c>
      <c r="L6" s="38">
        <v>14.65</v>
      </c>
      <c r="M6" s="39">
        <v>10.02</v>
      </c>
      <c r="N6" s="36">
        <v>0.5</v>
      </c>
      <c r="O6" s="40">
        <v>7.32</v>
      </c>
      <c r="P6" s="38">
        <v>6</v>
      </c>
      <c r="Q6" s="41">
        <v>11.22</v>
      </c>
      <c r="R6" s="4"/>
      <c r="S6" s="296">
        <f t="shared" ref="S6:S69" si="1">S$4*$Q6</f>
        <v>18311.04</v>
      </c>
      <c r="T6" s="297">
        <f t="shared" si="0"/>
        <v>7887.6600000000008</v>
      </c>
      <c r="U6" s="297">
        <f t="shared" si="0"/>
        <v>21923.88</v>
      </c>
      <c r="V6" s="298">
        <f t="shared" si="0"/>
        <v>15315.300000000001</v>
      </c>
      <c r="W6" s="298">
        <f t="shared" si="0"/>
        <v>15842.640000000001</v>
      </c>
    </row>
    <row r="7" spans="1:23">
      <c r="A7" s="1"/>
      <c r="B7" s="83" t="s">
        <v>52</v>
      </c>
      <c r="C7" s="84"/>
      <c r="D7" s="85"/>
      <c r="E7" s="86"/>
      <c r="F7" s="87"/>
      <c r="G7" s="88"/>
      <c r="H7" s="89"/>
      <c r="I7" s="90"/>
      <c r="J7" s="91"/>
      <c r="K7" s="92"/>
      <c r="L7" s="92"/>
      <c r="M7" s="93"/>
      <c r="N7" s="90"/>
      <c r="O7" s="94"/>
      <c r="P7" s="92"/>
      <c r="Q7" s="99"/>
      <c r="R7" s="4"/>
      <c r="S7" s="299">
        <f t="shared" si="1"/>
        <v>0</v>
      </c>
      <c r="T7" s="300">
        <f t="shared" si="0"/>
        <v>0</v>
      </c>
      <c r="U7" s="300">
        <f t="shared" si="0"/>
        <v>0</v>
      </c>
      <c r="V7" s="301">
        <f t="shared" si="0"/>
        <v>0</v>
      </c>
      <c r="W7" s="301">
        <f t="shared" si="0"/>
        <v>0</v>
      </c>
    </row>
    <row r="8" spans="1:23">
      <c r="A8" s="1"/>
      <c r="B8" s="273"/>
      <c r="C8" s="54"/>
      <c r="D8" s="55" t="s">
        <v>54</v>
      </c>
      <c r="E8" s="18" t="s">
        <v>55</v>
      </c>
      <c r="F8" s="19" t="s">
        <v>56</v>
      </c>
      <c r="G8" s="20" t="s">
        <v>57</v>
      </c>
      <c r="H8" s="21">
        <v>0.65</v>
      </c>
      <c r="I8" s="22"/>
      <c r="J8" s="23"/>
      <c r="K8" s="24">
        <v>0.65</v>
      </c>
      <c r="L8" s="24">
        <v>14.65</v>
      </c>
      <c r="M8" s="25">
        <v>10.02</v>
      </c>
      <c r="N8" s="22">
        <v>0.5</v>
      </c>
      <c r="O8" s="26">
        <v>7.33</v>
      </c>
      <c r="P8" s="24">
        <v>6</v>
      </c>
      <c r="Q8" s="56">
        <v>3.9</v>
      </c>
      <c r="R8" s="4"/>
      <c r="S8" s="299">
        <f t="shared" si="1"/>
        <v>6364.8</v>
      </c>
      <c r="T8" s="300">
        <f t="shared" si="0"/>
        <v>2741.7</v>
      </c>
      <c r="U8" s="300">
        <f t="shared" si="0"/>
        <v>7620.5999999999995</v>
      </c>
      <c r="V8" s="301">
        <f t="shared" si="0"/>
        <v>5323.5</v>
      </c>
      <c r="W8" s="301">
        <f t="shared" si="0"/>
        <v>5506.8</v>
      </c>
    </row>
    <row r="9" spans="1:23">
      <c r="A9" s="1"/>
      <c r="B9" s="274"/>
      <c r="C9" s="57"/>
      <c r="D9" s="58" t="s">
        <v>254</v>
      </c>
      <c r="E9" s="59" t="s">
        <v>255</v>
      </c>
      <c r="F9" s="60" t="s">
        <v>256</v>
      </c>
      <c r="G9" s="61" t="s">
        <v>57</v>
      </c>
      <c r="H9" s="62">
        <v>0.34</v>
      </c>
      <c r="I9" s="63"/>
      <c r="J9" s="64"/>
      <c r="K9" s="65">
        <v>0.34</v>
      </c>
      <c r="L9" s="65">
        <v>14.65</v>
      </c>
      <c r="M9" s="66">
        <v>10.02</v>
      </c>
      <c r="N9" s="63">
        <v>0.5</v>
      </c>
      <c r="O9" s="67">
        <v>7.33</v>
      </c>
      <c r="P9" s="65">
        <v>6</v>
      </c>
      <c r="Q9" s="68">
        <v>2.04</v>
      </c>
      <c r="R9" s="4"/>
      <c r="S9" s="299">
        <f t="shared" si="1"/>
        <v>3329.28</v>
      </c>
      <c r="T9" s="300">
        <f t="shared" si="0"/>
        <v>1434.1200000000001</v>
      </c>
      <c r="U9" s="300">
        <f t="shared" si="0"/>
        <v>3986.16</v>
      </c>
      <c r="V9" s="301">
        <f t="shared" si="0"/>
        <v>2784.6</v>
      </c>
      <c r="W9" s="301">
        <f t="shared" si="0"/>
        <v>2880.48</v>
      </c>
    </row>
    <row r="10" spans="1:23">
      <c r="A10" s="1"/>
      <c r="B10" s="274"/>
      <c r="C10" s="57"/>
      <c r="D10" s="58" t="s">
        <v>58</v>
      </c>
      <c r="E10" s="59" t="s">
        <v>59</v>
      </c>
      <c r="F10" s="60" t="s">
        <v>60</v>
      </c>
      <c r="G10" s="61" t="s">
        <v>57</v>
      </c>
      <c r="H10" s="62">
        <v>0.18</v>
      </c>
      <c r="I10" s="63"/>
      <c r="J10" s="64"/>
      <c r="K10" s="65">
        <v>0.18</v>
      </c>
      <c r="L10" s="65">
        <v>14.65</v>
      </c>
      <c r="M10" s="66">
        <v>10.83</v>
      </c>
      <c r="N10" s="63">
        <v>0.5</v>
      </c>
      <c r="O10" s="67">
        <v>7.33</v>
      </c>
      <c r="P10" s="65">
        <v>6</v>
      </c>
      <c r="Q10" s="68">
        <v>1.08</v>
      </c>
      <c r="R10" s="4"/>
      <c r="S10" s="299">
        <f t="shared" si="1"/>
        <v>1762.5600000000002</v>
      </c>
      <c r="T10" s="300">
        <f t="shared" si="0"/>
        <v>759.24</v>
      </c>
      <c r="U10" s="300">
        <f t="shared" si="0"/>
        <v>2110.3200000000002</v>
      </c>
      <c r="V10" s="301">
        <f t="shared" si="0"/>
        <v>1474.2</v>
      </c>
      <c r="W10" s="301">
        <f t="shared" si="0"/>
        <v>1524.96</v>
      </c>
    </row>
    <row r="11" spans="1:23" ht="13.5" thickBot="1">
      <c r="A11" s="1"/>
      <c r="B11" s="29"/>
      <c r="C11" s="30"/>
      <c r="D11" s="31" t="s">
        <v>257</v>
      </c>
      <c r="E11" s="32" t="s">
        <v>258</v>
      </c>
      <c r="F11" s="33" t="s">
        <v>259</v>
      </c>
      <c r="G11" s="34" t="s">
        <v>57</v>
      </c>
      <c r="H11" s="35">
        <v>0.15</v>
      </c>
      <c r="I11" s="36"/>
      <c r="J11" s="37"/>
      <c r="K11" s="38">
        <v>0.15</v>
      </c>
      <c r="L11" s="38">
        <v>14.65</v>
      </c>
      <c r="M11" s="39">
        <v>10.83</v>
      </c>
      <c r="N11" s="36">
        <v>0.5</v>
      </c>
      <c r="O11" s="40">
        <v>7.33</v>
      </c>
      <c r="P11" s="38">
        <v>6</v>
      </c>
      <c r="Q11" s="41">
        <v>0.9</v>
      </c>
      <c r="R11" s="4"/>
      <c r="S11" s="299">
        <f t="shared" si="1"/>
        <v>1468.8</v>
      </c>
      <c r="T11" s="300">
        <f t="shared" si="0"/>
        <v>632.70000000000005</v>
      </c>
      <c r="U11" s="300">
        <f t="shared" si="0"/>
        <v>1758.6000000000001</v>
      </c>
      <c r="V11" s="301">
        <f t="shared" si="0"/>
        <v>1228.5</v>
      </c>
      <c r="W11" s="301">
        <f t="shared" si="0"/>
        <v>1270.8</v>
      </c>
    </row>
    <row r="12" spans="1:23">
      <c r="A12" s="1"/>
      <c r="B12" s="69" t="s">
        <v>61</v>
      </c>
      <c r="C12" s="54"/>
      <c r="D12" s="55"/>
      <c r="E12" s="18"/>
      <c r="F12" s="19"/>
      <c r="G12" s="20"/>
      <c r="H12" s="21"/>
      <c r="I12" s="22"/>
      <c r="J12" s="23"/>
      <c r="K12" s="24"/>
      <c r="L12" s="24"/>
      <c r="M12" s="25"/>
      <c r="N12" s="22"/>
      <c r="O12" s="26"/>
      <c r="P12" s="24"/>
      <c r="Q12" s="56"/>
      <c r="R12" s="4"/>
      <c r="S12" s="293">
        <f t="shared" si="1"/>
        <v>0</v>
      </c>
      <c r="T12" s="294">
        <f t="shared" si="0"/>
        <v>0</v>
      </c>
      <c r="U12" s="294">
        <f t="shared" si="0"/>
        <v>0</v>
      </c>
      <c r="V12" s="295">
        <f t="shared" si="0"/>
        <v>0</v>
      </c>
      <c r="W12" s="295">
        <f t="shared" si="0"/>
        <v>0</v>
      </c>
    </row>
    <row r="13" spans="1:23">
      <c r="A13" s="1"/>
      <c r="B13" s="273"/>
      <c r="C13" s="54"/>
      <c r="D13" s="55" t="s">
        <v>62</v>
      </c>
      <c r="E13" s="18" t="s">
        <v>63</v>
      </c>
      <c r="F13" s="19" t="s">
        <v>64</v>
      </c>
      <c r="G13" s="20" t="s">
        <v>65</v>
      </c>
      <c r="H13" s="21">
        <v>0.94</v>
      </c>
      <c r="I13" s="22"/>
      <c r="J13" s="23"/>
      <c r="K13" s="24">
        <v>0.94</v>
      </c>
      <c r="L13" s="24">
        <v>9.7899999999999991</v>
      </c>
      <c r="M13" s="25">
        <v>17.21</v>
      </c>
      <c r="N13" s="22">
        <v>0.5</v>
      </c>
      <c r="O13" s="26">
        <v>4.9000000000000004</v>
      </c>
      <c r="P13" s="65">
        <v>4.9000000000000004</v>
      </c>
      <c r="Q13" s="68">
        <v>4.6100000000000003</v>
      </c>
      <c r="R13" s="4"/>
      <c r="S13" s="299">
        <f t="shared" si="1"/>
        <v>7523.52</v>
      </c>
      <c r="T13" s="300">
        <f t="shared" si="0"/>
        <v>3240.8300000000004</v>
      </c>
      <c r="U13" s="300">
        <f t="shared" si="0"/>
        <v>9007.94</v>
      </c>
      <c r="V13" s="301">
        <f t="shared" si="0"/>
        <v>6292.6500000000005</v>
      </c>
      <c r="W13" s="301">
        <f t="shared" si="0"/>
        <v>6509.3200000000006</v>
      </c>
    </row>
    <row r="14" spans="1:23">
      <c r="A14" s="1"/>
      <c r="B14" s="274"/>
      <c r="C14" s="57"/>
      <c r="D14" s="58" t="s">
        <v>66</v>
      </c>
      <c r="E14" s="59" t="s">
        <v>67</v>
      </c>
      <c r="F14" s="60" t="s">
        <v>68</v>
      </c>
      <c r="G14" s="61" t="s">
        <v>65</v>
      </c>
      <c r="H14" s="62">
        <v>0.51</v>
      </c>
      <c r="I14" s="63"/>
      <c r="J14" s="64"/>
      <c r="K14" s="65">
        <v>0.51</v>
      </c>
      <c r="L14" s="65">
        <v>9.7899999999999991</v>
      </c>
      <c r="M14" s="66">
        <v>17.21</v>
      </c>
      <c r="N14" s="63">
        <v>0.5</v>
      </c>
      <c r="O14" s="67">
        <v>4.9000000000000004</v>
      </c>
      <c r="P14" s="65">
        <v>4.9000000000000004</v>
      </c>
      <c r="Q14" s="68">
        <v>2.5</v>
      </c>
      <c r="R14" s="4"/>
      <c r="S14" s="299">
        <f t="shared" si="1"/>
        <v>4080</v>
      </c>
      <c r="T14" s="300">
        <f t="shared" si="0"/>
        <v>1757.5</v>
      </c>
      <c r="U14" s="300">
        <f t="shared" si="0"/>
        <v>4885</v>
      </c>
      <c r="V14" s="301">
        <f t="shared" si="0"/>
        <v>3412.5</v>
      </c>
      <c r="W14" s="301">
        <f t="shared" si="0"/>
        <v>3530</v>
      </c>
    </row>
    <row r="15" spans="1:23">
      <c r="A15" s="1"/>
      <c r="B15" s="274"/>
      <c r="C15" s="57"/>
      <c r="D15" s="58" t="s">
        <v>69</v>
      </c>
      <c r="E15" s="59" t="s">
        <v>70</v>
      </c>
      <c r="F15" s="60" t="s">
        <v>71</v>
      </c>
      <c r="G15" s="61" t="s">
        <v>65</v>
      </c>
      <c r="H15" s="62">
        <v>0.36</v>
      </c>
      <c r="I15" s="63"/>
      <c r="J15" s="64"/>
      <c r="K15" s="65">
        <v>0.36</v>
      </c>
      <c r="L15" s="65">
        <v>9.7899999999999991</v>
      </c>
      <c r="M15" s="66">
        <v>17.21</v>
      </c>
      <c r="N15" s="63">
        <v>0.5</v>
      </c>
      <c r="O15" s="67">
        <v>4.9000000000000004</v>
      </c>
      <c r="P15" s="65">
        <v>4.9000000000000004</v>
      </c>
      <c r="Q15" s="68">
        <v>1.76</v>
      </c>
      <c r="R15" s="4"/>
      <c r="S15" s="299">
        <f t="shared" si="1"/>
        <v>2872.32</v>
      </c>
      <c r="T15" s="300">
        <f t="shared" si="0"/>
        <v>1237.28</v>
      </c>
      <c r="U15" s="300">
        <f t="shared" si="0"/>
        <v>3439.04</v>
      </c>
      <c r="V15" s="301">
        <f t="shared" si="0"/>
        <v>2402.4</v>
      </c>
      <c r="W15" s="301">
        <f t="shared" si="0"/>
        <v>2485.12</v>
      </c>
    </row>
    <row r="16" spans="1:23">
      <c r="A16" s="1"/>
      <c r="B16" s="275"/>
      <c r="C16" s="70"/>
      <c r="D16" s="71" t="s">
        <v>305</v>
      </c>
      <c r="E16" s="72" t="s">
        <v>73</v>
      </c>
      <c r="F16" s="73" t="s">
        <v>74</v>
      </c>
      <c r="G16" s="74" t="s">
        <v>65</v>
      </c>
      <c r="H16" s="75">
        <v>0.3</v>
      </c>
      <c r="I16" s="76"/>
      <c r="J16" s="77"/>
      <c r="K16" s="78">
        <v>0.3</v>
      </c>
      <c r="L16" s="78">
        <v>9.7899999999999991</v>
      </c>
      <c r="M16" s="66">
        <v>17.21</v>
      </c>
      <c r="N16" s="63">
        <v>0.5</v>
      </c>
      <c r="O16" s="67">
        <v>4.9000000000000004</v>
      </c>
      <c r="P16" s="65">
        <v>4.9000000000000004</v>
      </c>
      <c r="Q16" s="68">
        <v>1.47</v>
      </c>
      <c r="R16" s="4"/>
      <c r="S16" s="299">
        <f t="shared" si="1"/>
        <v>2399.04</v>
      </c>
      <c r="T16" s="300">
        <f t="shared" si="0"/>
        <v>1033.4100000000001</v>
      </c>
      <c r="U16" s="300">
        <f t="shared" si="0"/>
        <v>2872.38</v>
      </c>
      <c r="V16" s="301">
        <f t="shared" si="0"/>
        <v>2006.55</v>
      </c>
      <c r="W16" s="301">
        <f t="shared" si="0"/>
        <v>2075.64</v>
      </c>
    </row>
    <row r="17" spans="1:23">
      <c r="A17" s="1"/>
      <c r="B17" s="275"/>
      <c r="C17" s="70"/>
      <c r="D17" s="71" t="s">
        <v>306</v>
      </c>
      <c r="E17" s="72" t="s">
        <v>76</v>
      </c>
      <c r="F17" s="73" t="s">
        <v>77</v>
      </c>
      <c r="G17" s="74" t="s">
        <v>65</v>
      </c>
      <c r="H17" s="75">
        <v>0.25</v>
      </c>
      <c r="I17" s="76"/>
      <c r="J17" s="77"/>
      <c r="K17" s="78">
        <v>0.25</v>
      </c>
      <c r="L17" s="78">
        <v>9.7899999999999991</v>
      </c>
      <c r="M17" s="79">
        <v>17.21</v>
      </c>
      <c r="N17" s="63">
        <v>0.5</v>
      </c>
      <c r="O17" s="67">
        <v>4.9000000000000004</v>
      </c>
      <c r="P17" s="65">
        <v>4.9000000000000004</v>
      </c>
      <c r="Q17" s="68">
        <v>1.23</v>
      </c>
      <c r="R17" s="4"/>
      <c r="S17" s="299">
        <f t="shared" si="1"/>
        <v>2007.36</v>
      </c>
      <c r="T17" s="300">
        <f t="shared" si="0"/>
        <v>864.68999999999994</v>
      </c>
      <c r="U17" s="300">
        <f t="shared" si="0"/>
        <v>2403.42</v>
      </c>
      <c r="V17" s="301">
        <f t="shared" si="0"/>
        <v>1678.95</v>
      </c>
      <c r="W17" s="301">
        <f t="shared" si="0"/>
        <v>1736.76</v>
      </c>
    </row>
    <row r="18" spans="1:23" ht="13.5" thickBot="1">
      <c r="A18" s="1"/>
      <c r="B18" s="29"/>
      <c r="C18" s="30"/>
      <c r="D18" s="31" t="s">
        <v>78</v>
      </c>
      <c r="E18" s="32" t="s">
        <v>79</v>
      </c>
      <c r="F18" s="33" t="s">
        <v>80</v>
      </c>
      <c r="G18" s="34" t="s">
        <v>81</v>
      </c>
      <c r="H18" s="35">
        <v>0.24</v>
      </c>
      <c r="I18" s="36"/>
      <c r="J18" s="37"/>
      <c r="K18" s="38">
        <v>0.24</v>
      </c>
      <c r="L18" s="38">
        <v>9.7899999999999991</v>
      </c>
      <c r="M18" s="39">
        <v>17.21</v>
      </c>
      <c r="N18" s="36">
        <v>0.5</v>
      </c>
      <c r="O18" s="40">
        <v>4.9000000000000004</v>
      </c>
      <c r="P18" s="38">
        <v>4.9000000000000004</v>
      </c>
      <c r="Q18" s="41">
        <v>1.18</v>
      </c>
      <c r="R18" s="4"/>
      <c r="S18" s="296">
        <f t="shared" si="1"/>
        <v>1925.76</v>
      </c>
      <c r="T18" s="297">
        <f t="shared" si="0"/>
        <v>829.54</v>
      </c>
      <c r="U18" s="297">
        <f t="shared" si="0"/>
        <v>2305.7199999999998</v>
      </c>
      <c r="V18" s="298">
        <f t="shared" si="0"/>
        <v>1610.6999999999998</v>
      </c>
      <c r="W18" s="298">
        <f t="shared" si="0"/>
        <v>1666.1599999999999</v>
      </c>
    </row>
    <row r="19" spans="1:23">
      <c r="A19" s="1"/>
      <c r="B19" s="69" t="s">
        <v>82</v>
      </c>
      <c r="C19" s="54"/>
      <c r="D19" s="55"/>
      <c r="E19" s="18"/>
      <c r="F19" s="19"/>
      <c r="G19" s="20"/>
      <c r="H19" s="21"/>
      <c r="I19" s="22"/>
      <c r="J19" s="23"/>
      <c r="K19" s="24"/>
      <c r="L19" s="24"/>
      <c r="M19" s="25"/>
      <c r="N19" s="22"/>
      <c r="O19" s="26"/>
      <c r="P19" s="24"/>
      <c r="Q19" s="56"/>
      <c r="R19" s="4"/>
      <c r="S19" s="299">
        <f t="shared" si="1"/>
        <v>0</v>
      </c>
      <c r="T19" s="300">
        <f t="shared" si="0"/>
        <v>0</v>
      </c>
      <c r="U19" s="300">
        <f t="shared" si="0"/>
        <v>0</v>
      </c>
      <c r="V19" s="301">
        <f t="shared" si="0"/>
        <v>0</v>
      </c>
      <c r="W19" s="301">
        <f t="shared" si="0"/>
        <v>0</v>
      </c>
    </row>
    <row r="20" spans="1:23">
      <c r="A20" s="1"/>
      <c r="B20" s="273"/>
      <c r="C20" s="54"/>
      <c r="D20" s="55" t="s">
        <v>83</v>
      </c>
      <c r="E20" s="18" t="s">
        <v>84</v>
      </c>
      <c r="F20" s="19" t="s">
        <v>85</v>
      </c>
      <c r="G20" s="20" t="s">
        <v>86</v>
      </c>
      <c r="H20" s="21">
        <v>0.59</v>
      </c>
      <c r="I20" s="22"/>
      <c r="J20" s="23"/>
      <c r="K20" s="24">
        <v>0.59</v>
      </c>
      <c r="L20" s="24">
        <v>6.43</v>
      </c>
      <c r="M20" s="25">
        <v>6.43</v>
      </c>
      <c r="N20" s="22">
        <v>0.5</v>
      </c>
      <c r="O20" s="26">
        <v>3.22</v>
      </c>
      <c r="P20" s="65">
        <v>3.22</v>
      </c>
      <c r="Q20" s="68">
        <v>1.9</v>
      </c>
      <c r="R20" s="4"/>
      <c r="S20" s="299">
        <f t="shared" si="1"/>
        <v>3100.7999999999997</v>
      </c>
      <c r="T20" s="300">
        <f t="shared" si="0"/>
        <v>1335.7</v>
      </c>
      <c r="U20" s="300">
        <f t="shared" si="0"/>
        <v>3712.6</v>
      </c>
      <c r="V20" s="301">
        <f t="shared" si="0"/>
        <v>2593.5</v>
      </c>
      <c r="W20" s="301">
        <f t="shared" si="0"/>
        <v>2682.7999999999997</v>
      </c>
    </row>
    <row r="21" spans="1:23" ht="13.5" thickBot="1">
      <c r="A21" s="1"/>
      <c r="B21" s="29"/>
      <c r="C21" s="30"/>
      <c r="D21" s="31" t="s">
        <v>260</v>
      </c>
      <c r="E21" s="32" t="s">
        <v>261</v>
      </c>
      <c r="F21" s="33" t="s">
        <v>262</v>
      </c>
      <c r="G21" s="34" t="s">
        <v>86</v>
      </c>
      <c r="H21" s="35">
        <v>0.36</v>
      </c>
      <c r="I21" s="36"/>
      <c r="J21" s="37"/>
      <c r="K21" s="38">
        <v>0.36</v>
      </c>
      <c r="L21" s="38">
        <v>6.43</v>
      </c>
      <c r="M21" s="39">
        <v>6.43</v>
      </c>
      <c r="N21" s="36">
        <v>0.5</v>
      </c>
      <c r="O21" s="40">
        <v>3.22</v>
      </c>
      <c r="P21" s="38">
        <v>3.22</v>
      </c>
      <c r="Q21" s="41">
        <v>1.1599999999999999</v>
      </c>
      <c r="R21" s="4"/>
      <c r="S21" s="299">
        <f t="shared" si="1"/>
        <v>1893.12</v>
      </c>
      <c r="T21" s="300">
        <f t="shared" ref="T21:W36" si="2">T$4*$Q21</f>
        <v>815.4799999999999</v>
      </c>
      <c r="U21" s="300">
        <f t="shared" si="2"/>
        <v>2266.64</v>
      </c>
      <c r="V21" s="301">
        <f t="shared" si="2"/>
        <v>1583.3999999999999</v>
      </c>
      <c r="W21" s="301">
        <f t="shared" si="2"/>
        <v>1637.9199999999998</v>
      </c>
    </row>
    <row r="22" spans="1:23">
      <c r="A22" s="1"/>
      <c r="B22" s="69" t="s">
        <v>87</v>
      </c>
      <c r="C22" s="54"/>
      <c r="D22" s="55"/>
      <c r="E22" s="18"/>
      <c r="F22" s="19"/>
      <c r="G22" s="20"/>
      <c r="H22" s="21"/>
      <c r="I22" s="22"/>
      <c r="J22" s="23"/>
      <c r="K22" s="24"/>
      <c r="L22" s="24"/>
      <c r="M22" s="25"/>
      <c r="N22" s="22"/>
      <c r="O22" s="26"/>
      <c r="P22" s="24"/>
      <c r="Q22" s="56"/>
      <c r="R22" s="4"/>
      <c r="S22" s="293">
        <f t="shared" si="1"/>
        <v>0</v>
      </c>
      <c r="T22" s="294">
        <f t="shared" si="2"/>
        <v>0</v>
      </c>
      <c r="U22" s="294">
        <f t="shared" si="2"/>
        <v>0</v>
      </c>
      <c r="V22" s="295">
        <f t="shared" si="2"/>
        <v>0</v>
      </c>
      <c r="W22" s="295">
        <f t="shared" si="2"/>
        <v>0</v>
      </c>
    </row>
    <row r="23" spans="1:23">
      <c r="A23" s="1"/>
      <c r="B23" s="274"/>
      <c r="C23" s="57"/>
      <c r="D23" s="58" t="s">
        <v>88</v>
      </c>
      <c r="E23" s="59" t="s">
        <v>89</v>
      </c>
      <c r="F23" s="60" t="s">
        <v>90</v>
      </c>
      <c r="G23" s="61" t="s">
        <v>91</v>
      </c>
      <c r="H23" s="62">
        <v>1.25</v>
      </c>
      <c r="I23" s="63"/>
      <c r="J23" s="64"/>
      <c r="K23" s="65">
        <v>1.25</v>
      </c>
      <c r="L23" s="65">
        <v>7.86</v>
      </c>
      <c r="M23" s="66">
        <v>6.43</v>
      </c>
      <c r="N23" s="63">
        <v>0.5</v>
      </c>
      <c r="O23" s="67">
        <v>3.93</v>
      </c>
      <c r="P23" s="65">
        <v>3.93</v>
      </c>
      <c r="Q23" s="68">
        <v>4.91</v>
      </c>
      <c r="R23" s="4"/>
      <c r="S23" s="299">
        <f t="shared" si="1"/>
        <v>8013.12</v>
      </c>
      <c r="T23" s="300">
        <f t="shared" si="2"/>
        <v>3451.73</v>
      </c>
      <c r="U23" s="300">
        <f t="shared" si="2"/>
        <v>9594.14</v>
      </c>
      <c r="V23" s="301">
        <f t="shared" si="2"/>
        <v>6702.1500000000005</v>
      </c>
      <c r="W23" s="301">
        <f t="shared" si="2"/>
        <v>6932.92</v>
      </c>
    </row>
    <row r="24" spans="1:23">
      <c r="A24" s="1"/>
      <c r="B24" s="274"/>
      <c r="C24" s="57"/>
      <c r="D24" s="58" t="s">
        <v>92</v>
      </c>
      <c r="E24" s="59" t="s">
        <v>93</v>
      </c>
      <c r="F24" s="60" t="s">
        <v>94</v>
      </c>
      <c r="G24" s="61" t="s">
        <v>51</v>
      </c>
      <c r="H24" s="62">
        <v>0.28000000000000003</v>
      </c>
      <c r="I24" s="63"/>
      <c r="J24" s="64"/>
      <c r="K24" s="65">
        <v>0.28000000000000003</v>
      </c>
      <c r="L24" s="65">
        <v>7.86</v>
      </c>
      <c r="M24" s="66">
        <v>6.43</v>
      </c>
      <c r="N24" s="63">
        <v>0.5</v>
      </c>
      <c r="O24" s="67">
        <v>3.93</v>
      </c>
      <c r="P24" s="65">
        <v>3.93</v>
      </c>
      <c r="Q24" s="68">
        <v>1.1000000000000001</v>
      </c>
      <c r="R24" s="4"/>
      <c r="S24" s="299">
        <f t="shared" si="1"/>
        <v>1795.2</v>
      </c>
      <c r="T24" s="300">
        <f t="shared" si="2"/>
        <v>773.30000000000007</v>
      </c>
      <c r="U24" s="300">
        <f t="shared" si="2"/>
        <v>2149.4</v>
      </c>
      <c r="V24" s="301">
        <f t="shared" si="2"/>
        <v>1501.5000000000002</v>
      </c>
      <c r="W24" s="301">
        <f t="shared" si="2"/>
        <v>1553.2</v>
      </c>
    </row>
    <row r="25" spans="1:23">
      <c r="A25" s="1"/>
      <c r="B25" s="274"/>
      <c r="C25" s="57"/>
      <c r="D25" s="58" t="s">
        <v>95</v>
      </c>
      <c r="E25" s="59" t="s">
        <v>96</v>
      </c>
      <c r="F25" s="60" t="s">
        <v>97</v>
      </c>
      <c r="G25" s="61" t="s">
        <v>57</v>
      </c>
      <c r="H25" s="62">
        <v>2.5</v>
      </c>
      <c r="I25" s="63"/>
      <c r="J25" s="64"/>
      <c r="K25" s="65">
        <v>2.5</v>
      </c>
      <c r="L25" s="65">
        <v>7.86</v>
      </c>
      <c r="M25" s="66">
        <v>6.43</v>
      </c>
      <c r="N25" s="63">
        <v>0.5</v>
      </c>
      <c r="O25" s="67">
        <v>3.93</v>
      </c>
      <c r="P25" s="65">
        <v>3.93</v>
      </c>
      <c r="Q25" s="68">
        <v>9.83</v>
      </c>
      <c r="R25" s="4"/>
      <c r="S25" s="299">
        <f t="shared" si="1"/>
        <v>16042.56</v>
      </c>
      <c r="T25" s="300">
        <f t="shared" si="2"/>
        <v>6910.49</v>
      </c>
      <c r="U25" s="300">
        <f t="shared" si="2"/>
        <v>19207.82</v>
      </c>
      <c r="V25" s="301">
        <f t="shared" si="2"/>
        <v>13417.95</v>
      </c>
      <c r="W25" s="301">
        <f t="shared" si="2"/>
        <v>13879.960000000001</v>
      </c>
    </row>
    <row r="26" spans="1:23">
      <c r="A26" s="1"/>
      <c r="B26" s="274"/>
      <c r="C26" s="57"/>
      <c r="D26" s="58" t="s">
        <v>98</v>
      </c>
      <c r="E26" s="59" t="s">
        <v>99</v>
      </c>
      <c r="F26" s="60" t="s">
        <v>100</v>
      </c>
      <c r="G26" s="61" t="s">
        <v>57</v>
      </c>
      <c r="H26" s="62">
        <v>1.33</v>
      </c>
      <c r="I26" s="63"/>
      <c r="J26" s="64"/>
      <c r="K26" s="65">
        <v>1.33</v>
      </c>
      <c r="L26" s="65">
        <v>7.86</v>
      </c>
      <c r="M26" s="66">
        <v>6.43</v>
      </c>
      <c r="N26" s="63">
        <v>0.5</v>
      </c>
      <c r="O26" s="67">
        <v>3.93</v>
      </c>
      <c r="P26" s="65">
        <v>3.93</v>
      </c>
      <c r="Q26" s="68">
        <v>5.23</v>
      </c>
      <c r="R26" s="4"/>
      <c r="S26" s="299">
        <f t="shared" si="1"/>
        <v>8535.36</v>
      </c>
      <c r="T26" s="300">
        <f t="shared" si="2"/>
        <v>3676.6900000000005</v>
      </c>
      <c r="U26" s="300">
        <f t="shared" si="2"/>
        <v>10219.42</v>
      </c>
      <c r="V26" s="301">
        <f t="shared" si="2"/>
        <v>7138.9500000000007</v>
      </c>
      <c r="W26" s="301">
        <f t="shared" si="2"/>
        <v>7384.76</v>
      </c>
    </row>
    <row r="27" spans="1:23">
      <c r="A27" s="1"/>
      <c r="B27" s="274"/>
      <c r="C27" s="57"/>
      <c r="D27" s="58" t="s">
        <v>101</v>
      </c>
      <c r="E27" s="59" t="s">
        <v>102</v>
      </c>
      <c r="F27" s="60" t="s">
        <v>103</v>
      </c>
      <c r="G27" s="61" t="s">
        <v>104</v>
      </c>
      <c r="H27" s="62">
        <v>0.33</v>
      </c>
      <c r="I27" s="63"/>
      <c r="J27" s="64"/>
      <c r="K27" s="65">
        <v>0.33</v>
      </c>
      <c r="L27" s="65">
        <v>7.86</v>
      </c>
      <c r="M27" s="66">
        <v>6.43</v>
      </c>
      <c r="N27" s="63">
        <v>0.5</v>
      </c>
      <c r="O27" s="67">
        <v>3.93</v>
      </c>
      <c r="P27" s="65">
        <v>3.93</v>
      </c>
      <c r="Q27" s="68">
        <v>1.3</v>
      </c>
      <c r="R27" s="4"/>
      <c r="S27" s="299">
        <f t="shared" si="1"/>
        <v>2121.6</v>
      </c>
      <c r="T27" s="300">
        <f t="shared" si="2"/>
        <v>913.9</v>
      </c>
      <c r="U27" s="300">
        <f t="shared" si="2"/>
        <v>2540.2000000000003</v>
      </c>
      <c r="V27" s="301">
        <f t="shared" si="2"/>
        <v>1774.5</v>
      </c>
      <c r="W27" s="301">
        <f t="shared" si="2"/>
        <v>1835.6000000000001</v>
      </c>
    </row>
    <row r="28" spans="1:23">
      <c r="A28" s="1"/>
      <c r="B28" s="274"/>
      <c r="C28" s="57"/>
      <c r="D28" s="58" t="s">
        <v>307</v>
      </c>
      <c r="E28" s="59" t="s">
        <v>106</v>
      </c>
      <c r="F28" s="60" t="s">
        <v>107</v>
      </c>
      <c r="G28" s="61" t="s">
        <v>108</v>
      </c>
      <c r="H28" s="62">
        <v>13.96</v>
      </c>
      <c r="I28" s="63"/>
      <c r="J28" s="64"/>
      <c r="K28" s="65">
        <v>13.96</v>
      </c>
      <c r="L28" s="65">
        <v>7.86</v>
      </c>
      <c r="M28" s="66">
        <v>6.43</v>
      </c>
      <c r="N28" s="63">
        <v>0.5</v>
      </c>
      <c r="O28" s="67">
        <v>3.93</v>
      </c>
      <c r="P28" s="65">
        <v>3.93</v>
      </c>
      <c r="Q28" s="68">
        <v>54.86</v>
      </c>
      <c r="R28" s="4"/>
      <c r="S28" s="299">
        <f t="shared" si="1"/>
        <v>89531.520000000004</v>
      </c>
      <c r="T28" s="300">
        <f t="shared" si="2"/>
        <v>38566.58</v>
      </c>
      <c r="U28" s="300">
        <f t="shared" si="2"/>
        <v>107196.44</v>
      </c>
      <c r="V28" s="301">
        <f t="shared" si="2"/>
        <v>74883.899999999994</v>
      </c>
      <c r="W28" s="301">
        <f t="shared" si="2"/>
        <v>77462.319999999992</v>
      </c>
    </row>
    <row r="29" spans="1:23" ht="13.5" thickBot="1">
      <c r="A29" s="1"/>
      <c r="B29" s="29"/>
      <c r="C29" s="30"/>
      <c r="D29" s="31" t="s">
        <v>109</v>
      </c>
      <c r="E29" s="32" t="s">
        <v>110</v>
      </c>
      <c r="F29" s="33" t="s">
        <v>111</v>
      </c>
      <c r="G29" s="34" t="s">
        <v>112</v>
      </c>
      <c r="H29" s="35">
        <v>3.82</v>
      </c>
      <c r="I29" s="36"/>
      <c r="J29" s="37"/>
      <c r="K29" s="38">
        <v>3.82</v>
      </c>
      <c r="L29" s="38">
        <v>7.86</v>
      </c>
      <c r="M29" s="39">
        <v>6.43</v>
      </c>
      <c r="N29" s="36">
        <v>0.5</v>
      </c>
      <c r="O29" s="40">
        <v>3.93</v>
      </c>
      <c r="P29" s="38">
        <v>3.93</v>
      </c>
      <c r="Q29" s="41">
        <v>15.01</v>
      </c>
      <c r="R29" s="4"/>
      <c r="S29" s="299">
        <f t="shared" si="1"/>
        <v>24496.32</v>
      </c>
      <c r="T29" s="300">
        <f t="shared" si="2"/>
        <v>10552.03</v>
      </c>
      <c r="U29" s="300">
        <f t="shared" si="2"/>
        <v>29329.54</v>
      </c>
      <c r="V29" s="301">
        <f t="shared" si="2"/>
        <v>20488.650000000001</v>
      </c>
      <c r="W29" s="301">
        <f t="shared" si="2"/>
        <v>21194.12</v>
      </c>
    </row>
    <row r="30" spans="1:23">
      <c r="A30" s="1"/>
      <c r="B30" s="69" t="s">
        <v>113</v>
      </c>
      <c r="C30" s="54"/>
      <c r="D30" s="55"/>
      <c r="E30" s="18"/>
      <c r="F30" s="19"/>
      <c r="G30" s="20"/>
      <c r="H30" s="21"/>
      <c r="I30" s="22"/>
      <c r="J30" s="23"/>
      <c r="K30" s="24"/>
      <c r="L30" s="24"/>
      <c r="M30" s="25"/>
      <c r="N30" s="22"/>
      <c r="O30" s="26"/>
      <c r="P30" s="24"/>
      <c r="Q30" s="56"/>
      <c r="R30" s="4"/>
      <c r="S30" s="293">
        <f t="shared" si="1"/>
        <v>0</v>
      </c>
      <c r="T30" s="294">
        <f t="shared" si="2"/>
        <v>0</v>
      </c>
      <c r="U30" s="294">
        <f t="shared" si="2"/>
        <v>0</v>
      </c>
      <c r="V30" s="295">
        <f t="shared" si="2"/>
        <v>0</v>
      </c>
      <c r="W30" s="295">
        <f t="shared" si="2"/>
        <v>0</v>
      </c>
    </row>
    <row r="31" spans="1:23">
      <c r="A31" s="1"/>
      <c r="B31" s="274"/>
      <c r="C31" s="57"/>
      <c r="D31" s="58" t="s">
        <v>114</v>
      </c>
      <c r="E31" s="59" t="s">
        <v>115</v>
      </c>
      <c r="F31" s="60" t="s">
        <v>116</v>
      </c>
      <c r="G31" s="61" t="s">
        <v>57</v>
      </c>
      <c r="H31" s="62">
        <v>0.49</v>
      </c>
      <c r="I31" s="63"/>
      <c r="J31" s="64"/>
      <c r="K31" s="65">
        <v>0.49</v>
      </c>
      <c r="L31" s="65">
        <v>8.31</v>
      </c>
      <c r="M31" s="66">
        <v>4.2</v>
      </c>
      <c r="N31" s="63">
        <v>0.5</v>
      </c>
      <c r="O31" s="67">
        <v>4.16</v>
      </c>
      <c r="P31" s="65">
        <v>4.16</v>
      </c>
      <c r="Q31" s="68">
        <v>2.04</v>
      </c>
      <c r="R31" s="4"/>
      <c r="S31" s="299">
        <f t="shared" si="1"/>
        <v>3329.28</v>
      </c>
      <c r="T31" s="300">
        <f t="shared" si="2"/>
        <v>1434.1200000000001</v>
      </c>
      <c r="U31" s="300">
        <f t="shared" si="2"/>
        <v>3986.16</v>
      </c>
      <c r="V31" s="301">
        <f t="shared" si="2"/>
        <v>2784.6</v>
      </c>
      <c r="W31" s="301">
        <f t="shared" si="2"/>
        <v>2880.48</v>
      </c>
    </row>
    <row r="32" spans="1:23">
      <c r="A32" s="1"/>
      <c r="B32" s="274"/>
      <c r="C32" s="57"/>
      <c r="D32" s="58" t="s">
        <v>117</v>
      </c>
      <c r="E32" s="59" t="s">
        <v>118</v>
      </c>
      <c r="F32" s="60" t="s">
        <v>119</v>
      </c>
      <c r="G32" s="61" t="s">
        <v>57</v>
      </c>
      <c r="H32" s="62">
        <v>11.12</v>
      </c>
      <c r="I32" s="63">
        <v>0.44</v>
      </c>
      <c r="J32" s="64" t="s">
        <v>6</v>
      </c>
      <c r="K32" s="65">
        <v>6.23</v>
      </c>
      <c r="L32" s="65">
        <v>3.49</v>
      </c>
      <c r="M32" s="66">
        <v>4.2</v>
      </c>
      <c r="N32" s="63">
        <v>0.5</v>
      </c>
      <c r="O32" s="67">
        <v>1.75</v>
      </c>
      <c r="P32" s="65">
        <v>1.75</v>
      </c>
      <c r="Q32" s="68">
        <v>10.9</v>
      </c>
      <c r="R32" s="4"/>
      <c r="S32" s="299">
        <f t="shared" si="1"/>
        <v>17788.8</v>
      </c>
      <c r="T32" s="300">
        <f t="shared" si="2"/>
        <v>7662.7</v>
      </c>
      <c r="U32" s="300">
        <f t="shared" si="2"/>
        <v>21298.600000000002</v>
      </c>
      <c r="V32" s="301">
        <f t="shared" si="2"/>
        <v>14878.5</v>
      </c>
      <c r="W32" s="301">
        <f t="shared" si="2"/>
        <v>15390.800000000001</v>
      </c>
    </row>
    <row r="33" spans="1:23">
      <c r="A33" s="1"/>
      <c r="B33" s="274"/>
      <c r="C33" s="57"/>
      <c r="D33" s="58" t="s">
        <v>263</v>
      </c>
      <c r="E33" s="59" t="s">
        <v>264</v>
      </c>
      <c r="F33" s="60" t="s">
        <v>122</v>
      </c>
      <c r="G33" s="61" t="s">
        <v>123</v>
      </c>
      <c r="H33" s="62">
        <v>0.16</v>
      </c>
      <c r="I33" s="63"/>
      <c r="J33" s="64"/>
      <c r="K33" s="65">
        <v>0.16</v>
      </c>
      <c r="L33" s="65">
        <v>3.49</v>
      </c>
      <c r="M33" s="66">
        <v>4.2</v>
      </c>
      <c r="N33" s="63">
        <v>0.5</v>
      </c>
      <c r="O33" s="67">
        <v>1.75</v>
      </c>
      <c r="P33" s="65">
        <v>1.75</v>
      </c>
      <c r="Q33" s="68">
        <v>0.28000000000000003</v>
      </c>
      <c r="R33" s="4"/>
      <c r="S33" s="299">
        <f t="shared" si="1"/>
        <v>456.96000000000004</v>
      </c>
      <c r="T33" s="300">
        <f t="shared" si="2"/>
        <v>196.84000000000003</v>
      </c>
      <c r="U33" s="300">
        <f t="shared" si="2"/>
        <v>547.12</v>
      </c>
      <c r="V33" s="301">
        <f t="shared" si="2"/>
        <v>382.20000000000005</v>
      </c>
      <c r="W33" s="301">
        <f t="shared" si="2"/>
        <v>395.36</v>
      </c>
    </row>
    <row r="34" spans="1:23">
      <c r="A34" s="1"/>
      <c r="B34" s="274"/>
      <c r="C34" s="57"/>
      <c r="D34" s="58" t="s">
        <v>308</v>
      </c>
      <c r="E34" s="59" t="s">
        <v>121</v>
      </c>
      <c r="F34" s="60" t="s">
        <v>122</v>
      </c>
      <c r="G34" s="61" t="s">
        <v>123</v>
      </c>
      <c r="H34" s="62">
        <v>0.15</v>
      </c>
      <c r="I34" s="63"/>
      <c r="J34" s="64"/>
      <c r="K34" s="65">
        <v>0.15</v>
      </c>
      <c r="L34" s="65">
        <v>3.49</v>
      </c>
      <c r="M34" s="66">
        <v>4.2</v>
      </c>
      <c r="N34" s="63">
        <v>0.5</v>
      </c>
      <c r="O34" s="67">
        <v>1.75</v>
      </c>
      <c r="P34" s="65">
        <v>1.75</v>
      </c>
      <c r="Q34" s="68">
        <v>0.26</v>
      </c>
      <c r="R34" s="4"/>
      <c r="S34" s="299">
        <f t="shared" si="1"/>
        <v>424.32</v>
      </c>
      <c r="T34" s="300">
        <f t="shared" si="2"/>
        <v>182.78</v>
      </c>
      <c r="U34" s="300">
        <f t="shared" si="2"/>
        <v>508.04</v>
      </c>
      <c r="V34" s="301">
        <f t="shared" si="2"/>
        <v>354.90000000000003</v>
      </c>
      <c r="W34" s="301">
        <f t="shared" si="2"/>
        <v>367.12</v>
      </c>
    </row>
    <row r="35" spans="1:23">
      <c r="A35" s="1"/>
      <c r="B35" s="274"/>
      <c r="C35" s="57"/>
      <c r="D35" s="58" t="s">
        <v>124</v>
      </c>
      <c r="E35" s="59" t="s">
        <v>268</v>
      </c>
      <c r="F35" s="60" t="s">
        <v>126</v>
      </c>
      <c r="G35" s="61" t="s">
        <v>123</v>
      </c>
      <c r="H35" s="62">
        <v>0.14000000000000001</v>
      </c>
      <c r="I35" s="63"/>
      <c r="J35" s="64"/>
      <c r="K35" s="65">
        <v>0.14000000000000001</v>
      </c>
      <c r="L35" s="65">
        <v>3.49</v>
      </c>
      <c r="M35" s="66">
        <v>4.2</v>
      </c>
      <c r="N35" s="63">
        <v>0.5</v>
      </c>
      <c r="O35" s="67">
        <v>1.75</v>
      </c>
      <c r="P35" s="65">
        <v>1.75</v>
      </c>
      <c r="Q35" s="68">
        <v>0.25</v>
      </c>
      <c r="R35" s="4"/>
      <c r="S35" s="299">
        <f t="shared" si="1"/>
        <v>408</v>
      </c>
      <c r="T35" s="300">
        <f t="shared" si="2"/>
        <v>175.75</v>
      </c>
      <c r="U35" s="300">
        <f t="shared" si="2"/>
        <v>488.5</v>
      </c>
      <c r="V35" s="301">
        <f t="shared" si="2"/>
        <v>341.25</v>
      </c>
      <c r="W35" s="301">
        <f t="shared" si="2"/>
        <v>353</v>
      </c>
    </row>
    <row r="36" spans="1:23">
      <c r="A36" s="1"/>
      <c r="B36" s="274"/>
      <c r="C36" s="57"/>
      <c r="D36" s="58" t="s">
        <v>127</v>
      </c>
      <c r="E36" s="59" t="s">
        <v>128</v>
      </c>
      <c r="F36" s="60" t="s">
        <v>129</v>
      </c>
      <c r="G36" s="61" t="s">
        <v>123</v>
      </c>
      <c r="H36" s="62">
        <v>0.11</v>
      </c>
      <c r="I36" s="63"/>
      <c r="J36" s="64"/>
      <c r="K36" s="65">
        <v>0.11</v>
      </c>
      <c r="L36" s="65">
        <v>10.44</v>
      </c>
      <c r="M36" s="66">
        <v>4.2</v>
      </c>
      <c r="N36" s="63">
        <v>0.5</v>
      </c>
      <c r="O36" s="67">
        <v>5.22</v>
      </c>
      <c r="P36" s="65">
        <v>5.22</v>
      </c>
      <c r="Q36" s="68">
        <v>0.56999999999999995</v>
      </c>
      <c r="R36" s="4"/>
      <c r="S36" s="299">
        <f t="shared" si="1"/>
        <v>930.2399999999999</v>
      </c>
      <c r="T36" s="300">
        <f t="shared" si="2"/>
        <v>400.71</v>
      </c>
      <c r="U36" s="300">
        <f t="shared" si="2"/>
        <v>1113.78</v>
      </c>
      <c r="V36" s="301">
        <f t="shared" si="2"/>
        <v>778.05</v>
      </c>
      <c r="W36" s="301">
        <f t="shared" si="2"/>
        <v>804.83999999999992</v>
      </c>
    </row>
    <row r="37" spans="1:23" ht="13.5" thickBot="1">
      <c r="A37" s="1"/>
      <c r="B37" s="29"/>
      <c r="C37" s="30"/>
      <c r="D37" s="31" t="s">
        <v>130</v>
      </c>
      <c r="E37" s="32" t="s">
        <v>131</v>
      </c>
      <c r="F37" s="33" t="s">
        <v>132</v>
      </c>
      <c r="G37" s="34" t="s">
        <v>123</v>
      </c>
      <c r="H37" s="35">
        <v>0.15</v>
      </c>
      <c r="I37" s="36"/>
      <c r="J37" s="37"/>
      <c r="K37" s="38">
        <v>0.15</v>
      </c>
      <c r="L37" s="38">
        <v>10.44</v>
      </c>
      <c r="M37" s="39">
        <v>4.2</v>
      </c>
      <c r="N37" s="36">
        <v>0.5</v>
      </c>
      <c r="O37" s="40">
        <v>5.22</v>
      </c>
      <c r="P37" s="38">
        <v>5.22</v>
      </c>
      <c r="Q37" s="41">
        <v>0.78</v>
      </c>
      <c r="R37" s="4"/>
      <c r="S37" s="296">
        <f t="shared" si="1"/>
        <v>1272.96</v>
      </c>
      <c r="T37" s="297">
        <f t="shared" ref="T37:W52" si="3">T$4*$Q37</f>
        <v>548.34</v>
      </c>
      <c r="U37" s="297">
        <f t="shared" si="3"/>
        <v>1524.1200000000001</v>
      </c>
      <c r="V37" s="298">
        <f t="shared" si="3"/>
        <v>1064.7</v>
      </c>
      <c r="W37" s="298">
        <f t="shared" si="3"/>
        <v>1101.3600000000001</v>
      </c>
    </row>
    <row r="38" spans="1:23">
      <c r="A38" s="1"/>
      <c r="B38" s="69" t="s">
        <v>133</v>
      </c>
      <c r="C38" s="54"/>
      <c r="D38" s="55"/>
      <c r="E38" s="18"/>
      <c r="F38" s="19"/>
      <c r="G38" s="20"/>
      <c r="H38" s="21"/>
      <c r="I38" s="22"/>
      <c r="J38" s="23"/>
      <c r="K38" s="24"/>
      <c r="L38" s="24"/>
      <c r="M38" s="25"/>
      <c r="N38" s="22"/>
      <c r="O38" s="26"/>
      <c r="P38" s="24"/>
      <c r="Q38" s="56"/>
      <c r="R38" s="4"/>
      <c r="S38" s="293">
        <f t="shared" si="1"/>
        <v>0</v>
      </c>
      <c r="T38" s="294">
        <f t="shared" si="3"/>
        <v>0</v>
      </c>
      <c r="U38" s="294">
        <f t="shared" si="3"/>
        <v>0</v>
      </c>
      <c r="V38" s="295">
        <f t="shared" si="3"/>
        <v>0</v>
      </c>
      <c r="W38" s="295">
        <f t="shared" si="3"/>
        <v>0</v>
      </c>
    </row>
    <row r="39" spans="1:23">
      <c r="A39" s="1"/>
      <c r="B39" s="274"/>
      <c r="C39" s="57"/>
      <c r="D39" s="58" t="s">
        <v>134</v>
      </c>
      <c r="E39" s="59" t="s">
        <v>135</v>
      </c>
      <c r="F39" s="60" t="s">
        <v>136</v>
      </c>
      <c r="G39" s="61" t="s">
        <v>57</v>
      </c>
      <c r="H39" s="62">
        <v>3.69</v>
      </c>
      <c r="I39" s="63"/>
      <c r="J39" s="64"/>
      <c r="K39" s="65">
        <v>3.69</v>
      </c>
      <c r="L39" s="65">
        <v>9.85</v>
      </c>
      <c r="M39" s="66">
        <v>7.55</v>
      </c>
      <c r="N39" s="63">
        <v>0.5</v>
      </c>
      <c r="O39" s="67">
        <v>4.93</v>
      </c>
      <c r="P39" s="65">
        <v>4.93</v>
      </c>
      <c r="Q39" s="68">
        <v>18.190000000000001</v>
      </c>
      <c r="R39" s="4"/>
      <c r="S39" s="299">
        <f t="shared" si="1"/>
        <v>29686.080000000002</v>
      </c>
      <c r="T39" s="300">
        <f t="shared" si="3"/>
        <v>12787.570000000002</v>
      </c>
      <c r="U39" s="300">
        <f t="shared" si="3"/>
        <v>35543.26</v>
      </c>
      <c r="V39" s="301">
        <f t="shared" si="3"/>
        <v>24829.350000000002</v>
      </c>
      <c r="W39" s="301">
        <f t="shared" si="3"/>
        <v>25684.280000000002</v>
      </c>
    </row>
    <row r="40" spans="1:23">
      <c r="A40" s="1"/>
      <c r="B40" s="274"/>
      <c r="C40" s="57"/>
      <c r="D40" s="58" t="s">
        <v>137</v>
      </c>
      <c r="E40" s="59" t="s">
        <v>138</v>
      </c>
      <c r="F40" s="60" t="s">
        <v>139</v>
      </c>
      <c r="G40" s="61" t="s">
        <v>57</v>
      </c>
      <c r="H40" s="62">
        <v>0.86</v>
      </c>
      <c r="I40" s="63"/>
      <c r="J40" s="64"/>
      <c r="K40" s="65">
        <v>0.86</v>
      </c>
      <c r="L40" s="65">
        <v>9.85</v>
      </c>
      <c r="M40" s="66">
        <v>7.55</v>
      </c>
      <c r="N40" s="63">
        <v>0.5</v>
      </c>
      <c r="O40" s="67">
        <v>4.93</v>
      </c>
      <c r="P40" s="65">
        <v>4.93</v>
      </c>
      <c r="Q40" s="68">
        <v>4.24</v>
      </c>
      <c r="R40" s="4"/>
      <c r="S40" s="299">
        <f t="shared" si="1"/>
        <v>6919.68</v>
      </c>
      <c r="T40" s="300">
        <f t="shared" si="3"/>
        <v>2980.7200000000003</v>
      </c>
      <c r="U40" s="300">
        <f t="shared" si="3"/>
        <v>8284.9600000000009</v>
      </c>
      <c r="V40" s="301">
        <f t="shared" si="3"/>
        <v>5787.6</v>
      </c>
      <c r="W40" s="301">
        <f t="shared" si="3"/>
        <v>5986.88</v>
      </c>
    </row>
    <row r="41" spans="1:23">
      <c r="A41" s="1"/>
      <c r="B41" s="275"/>
      <c r="C41" s="70"/>
      <c r="D41" s="58" t="s">
        <v>140</v>
      </c>
      <c r="E41" s="59" t="s">
        <v>141</v>
      </c>
      <c r="F41" s="60" t="s">
        <v>142</v>
      </c>
      <c r="G41" s="61" t="s">
        <v>81</v>
      </c>
      <c r="H41" s="62">
        <v>0.14000000000000001</v>
      </c>
      <c r="I41" s="63"/>
      <c r="J41" s="64"/>
      <c r="K41" s="65">
        <v>0.14000000000000001</v>
      </c>
      <c r="L41" s="65">
        <v>9.85</v>
      </c>
      <c r="M41" s="66">
        <v>7.55</v>
      </c>
      <c r="N41" s="63">
        <v>0.5</v>
      </c>
      <c r="O41" s="67">
        <v>4.93</v>
      </c>
      <c r="P41" s="65">
        <v>4.93</v>
      </c>
      <c r="Q41" s="82">
        <v>0.69</v>
      </c>
      <c r="R41" s="4"/>
      <c r="S41" s="299">
        <f t="shared" si="1"/>
        <v>1126.08</v>
      </c>
      <c r="T41" s="300">
        <f t="shared" si="3"/>
        <v>485.06999999999994</v>
      </c>
      <c r="U41" s="300">
        <f t="shared" si="3"/>
        <v>1348.26</v>
      </c>
      <c r="V41" s="301">
        <f t="shared" si="3"/>
        <v>941.84999999999991</v>
      </c>
      <c r="W41" s="301">
        <f t="shared" si="3"/>
        <v>974.28</v>
      </c>
    </row>
    <row r="42" spans="1:23" ht="13.5" thickBot="1">
      <c r="A42" s="1"/>
      <c r="B42" s="29"/>
      <c r="C42" s="30"/>
      <c r="D42" s="43" t="s">
        <v>143</v>
      </c>
      <c r="E42" s="44" t="s">
        <v>144</v>
      </c>
      <c r="F42" s="45" t="s">
        <v>142</v>
      </c>
      <c r="G42" s="34" t="s">
        <v>57</v>
      </c>
      <c r="H42" s="47">
        <v>3.53</v>
      </c>
      <c r="I42" s="48">
        <v>0.3</v>
      </c>
      <c r="J42" s="49" t="s">
        <v>6</v>
      </c>
      <c r="K42" s="50">
        <v>2.4700000000000002</v>
      </c>
      <c r="L42" s="50">
        <v>9.85</v>
      </c>
      <c r="M42" s="51">
        <v>7.55</v>
      </c>
      <c r="N42" s="48">
        <v>0.5</v>
      </c>
      <c r="O42" s="52">
        <v>4.93</v>
      </c>
      <c r="P42" s="50">
        <v>4.93</v>
      </c>
      <c r="Q42" s="53">
        <v>12.18</v>
      </c>
      <c r="R42" s="4"/>
      <c r="S42" s="299">
        <f t="shared" si="1"/>
        <v>19877.759999999998</v>
      </c>
      <c r="T42" s="300">
        <f t="shared" si="3"/>
        <v>8562.5399999999991</v>
      </c>
      <c r="U42" s="300">
        <f t="shared" si="3"/>
        <v>23799.72</v>
      </c>
      <c r="V42" s="301">
        <f t="shared" si="3"/>
        <v>16625.7</v>
      </c>
      <c r="W42" s="301">
        <f t="shared" si="3"/>
        <v>17198.16</v>
      </c>
    </row>
    <row r="43" spans="1:23">
      <c r="A43" s="1"/>
      <c r="B43" s="83" t="s">
        <v>269</v>
      </c>
      <c r="C43" s="84"/>
      <c r="D43" s="85"/>
      <c r="E43" s="86"/>
      <c r="F43" s="87"/>
      <c r="G43" s="88"/>
      <c r="H43" s="89"/>
      <c r="I43" s="90"/>
      <c r="J43" s="91"/>
      <c r="K43" s="92"/>
      <c r="L43" s="92"/>
      <c r="M43" s="93"/>
      <c r="N43" s="90"/>
      <c r="O43" s="94"/>
      <c r="P43" s="92"/>
      <c r="Q43" s="95"/>
      <c r="R43" s="4"/>
      <c r="S43" s="293">
        <f t="shared" si="1"/>
        <v>0</v>
      </c>
      <c r="T43" s="294">
        <f t="shared" si="3"/>
        <v>0</v>
      </c>
      <c r="U43" s="294">
        <f t="shared" si="3"/>
        <v>0</v>
      </c>
      <c r="V43" s="295">
        <f t="shared" si="3"/>
        <v>0</v>
      </c>
      <c r="W43" s="295">
        <f t="shared" si="3"/>
        <v>0</v>
      </c>
    </row>
    <row r="44" spans="1:23">
      <c r="A44" s="1"/>
      <c r="B44" s="274"/>
      <c r="C44" s="57"/>
      <c r="D44" s="58" t="s">
        <v>146</v>
      </c>
      <c r="E44" s="59" t="s">
        <v>147</v>
      </c>
      <c r="F44" s="60" t="s">
        <v>148</v>
      </c>
      <c r="G44" s="61" t="s">
        <v>57</v>
      </c>
      <c r="H44" s="62">
        <v>1.3</v>
      </c>
      <c r="I44" s="63"/>
      <c r="J44" s="64"/>
      <c r="K44" s="65">
        <v>1.3</v>
      </c>
      <c r="L44" s="65">
        <v>14.65</v>
      </c>
      <c r="M44" s="66">
        <v>10.92</v>
      </c>
      <c r="N44" s="63">
        <v>0.5</v>
      </c>
      <c r="O44" s="67">
        <v>7.33</v>
      </c>
      <c r="P44" s="65">
        <v>6</v>
      </c>
      <c r="Q44" s="68">
        <v>7.8</v>
      </c>
      <c r="R44" s="4"/>
      <c r="S44" s="299">
        <f t="shared" si="1"/>
        <v>12729.6</v>
      </c>
      <c r="T44" s="300">
        <f t="shared" si="3"/>
        <v>5483.4</v>
      </c>
      <c r="U44" s="300">
        <f t="shared" si="3"/>
        <v>15241.199999999999</v>
      </c>
      <c r="V44" s="301">
        <f t="shared" si="3"/>
        <v>10647</v>
      </c>
      <c r="W44" s="301">
        <f t="shared" si="3"/>
        <v>11013.6</v>
      </c>
    </row>
    <row r="45" spans="1:23">
      <c r="A45" s="1"/>
      <c r="B45" s="274"/>
      <c r="C45" s="57"/>
      <c r="D45" s="58" t="s">
        <v>149</v>
      </c>
      <c r="E45" s="59" t="s">
        <v>150</v>
      </c>
      <c r="F45" s="60" t="s">
        <v>151</v>
      </c>
      <c r="G45" s="61" t="s">
        <v>57</v>
      </c>
      <c r="H45" s="62">
        <v>1.44</v>
      </c>
      <c r="I45" s="63"/>
      <c r="J45" s="64"/>
      <c r="K45" s="65">
        <v>1.44</v>
      </c>
      <c r="L45" s="65">
        <v>14.65</v>
      </c>
      <c r="M45" s="66">
        <v>10.92</v>
      </c>
      <c r="N45" s="63">
        <v>0.5</v>
      </c>
      <c r="O45" s="67">
        <v>7.33</v>
      </c>
      <c r="P45" s="65">
        <v>6</v>
      </c>
      <c r="Q45" s="68">
        <v>8.64</v>
      </c>
      <c r="R45" s="4"/>
      <c r="S45" s="299">
        <f t="shared" si="1"/>
        <v>14100.480000000001</v>
      </c>
      <c r="T45" s="300">
        <f t="shared" si="3"/>
        <v>6073.92</v>
      </c>
      <c r="U45" s="300">
        <f t="shared" si="3"/>
        <v>16882.560000000001</v>
      </c>
      <c r="V45" s="301">
        <f t="shared" si="3"/>
        <v>11793.6</v>
      </c>
      <c r="W45" s="301">
        <f t="shared" si="3"/>
        <v>12199.68</v>
      </c>
    </row>
    <row r="46" spans="1:23">
      <c r="A46" s="1"/>
      <c r="B46" s="274"/>
      <c r="C46" s="57"/>
      <c r="D46" s="58" t="s">
        <v>152</v>
      </c>
      <c r="E46" s="59" t="s">
        <v>153</v>
      </c>
      <c r="F46" s="60" t="s">
        <v>154</v>
      </c>
      <c r="G46" s="61" t="s">
        <v>57</v>
      </c>
      <c r="H46" s="62">
        <v>3.93</v>
      </c>
      <c r="I46" s="63"/>
      <c r="J46" s="64"/>
      <c r="K46" s="65">
        <v>3.93</v>
      </c>
      <c r="L46" s="65">
        <v>9.85</v>
      </c>
      <c r="M46" s="66">
        <v>10.92</v>
      </c>
      <c r="N46" s="63">
        <v>0.5</v>
      </c>
      <c r="O46" s="67">
        <v>4.93</v>
      </c>
      <c r="P46" s="65">
        <v>4.93</v>
      </c>
      <c r="Q46" s="68">
        <v>19.37</v>
      </c>
      <c r="R46" s="4"/>
      <c r="S46" s="299">
        <f t="shared" si="1"/>
        <v>31611.84</v>
      </c>
      <c r="T46" s="300">
        <f t="shared" si="3"/>
        <v>13617.11</v>
      </c>
      <c r="U46" s="300">
        <f t="shared" si="3"/>
        <v>37848.980000000003</v>
      </c>
      <c r="V46" s="301">
        <f t="shared" si="3"/>
        <v>26440.050000000003</v>
      </c>
      <c r="W46" s="301">
        <f t="shared" si="3"/>
        <v>27350.440000000002</v>
      </c>
    </row>
    <row r="47" spans="1:23">
      <c r="A47" s="1"/>
      <c r="B47" s="274"/>
      <c r="C47" s="57"/>
      <c r="D47" s="58" t="s">
        <v>155</v>
      </c>
      <c r="E47" s="59" t="s">
        <v>156</v>
      </c>
      <c r="F47" s="60" t="s">
        <v>157</v>
      </c>
      <c r="G47" s="61" t="s">
        <v>57</v>
      </c>
      <c r="H47" s="62">
        <v>1.76</v>
      </c>
      <c r="I47" s="63"/>
      <c r="J47" s="64"/>
      <c r="K47" s="65">
        <v>1.76</v>
      </c>
      <c r="L47" s="65">
        <v>14.65</v>
      </c>
      <c r="M47" s="66">
        <v>10.92</v>
      </c>
      <c r="N47" s="63">
        <v>0.5</v>
      </c>
      <c r="O47" s="67">
        <v>7.33</v>
      </c>
      <c r="P47" s="65">
        <v>6</v>
      </c>
      <c r="Q47" s="68">
        <v>10.56</v>
      </c>
      <c r="R47" s="4"/>
      <c r="S47" s="299">
        <f t="shared" si="1"/>
        <v>17233.920000000002</v>
      </c>
      <c r="T47" s="300">
        <f t="shared" si="3"/>
        <v>7423.68</v>
      </c>
      <c r="U47" s="300">
        <f t="shared" si="3"/>
        <v>20634.240000000002</v>
      </c>
      <c r="V47" s="301">
        <f t="shared" si="3"/>
        <v>14414.400000000001</v>
      </c>
      <c r="W47" s="301">
        <f t="shared" si="3"/>
        <v>14910.720000000001</v>
      </c>
    </row>
    <row r="48" spans="1:23" ht="13.5" thickBot="1">
      <c r="A48" s="1"/>
      <c r="B48" s="29"/>
      <c r="C48" s="30"/>
      <c r="D48" s="31" t="s">
        <v>158</v>
      </c>
      <c r="E48" s="32" t="s">
        <v>159</v>
      </c>
      <c r="F48" s="33" t="s">
        <v>160</v>
      </c>
      <c r="G48" s="34" t="s">
        <v>57</v>
      </c>
      <c r="H48" s="35">
        <v>1.3</v>
      </c>
      <c r="I48" s="36"/>
      <c r="J48" s="37"/>
      <c r="K48" s="38">
        <v>1.3</v>
      </c>
      <c r="L48" s="38">
        <v>14.65</v>
      </c>
      <c r="M48" s="39">
        <v>10.92</v>
      </c>
      <c r="N48" s="36">
        <v>0.5</v>
      </c>
      <c r="O48" s="40">
        <v>7.33</v>
      </c>
      <c r="P48" s="38">
        <v>6</v>
      </c>
      <c r="Q48" s="41">
        <v>7.8</v>
      </c>
      <c r="R48" s="4"/>
      <c r="S48" s="296">
        <f t="shared" si="1"/>
        <v>12729.6</v>
      </c>
      <c r="T48" s="297">
        <f t="shared" si="3"/>
        <v>5483.4</v>
      </c>
      <c r="U48" s="297">
        <f t="shared" si="3"/>
        <v>15241.199999999999</v>
      </c>
      <c r="V48" s="298">
        <f t="shared" si="3"/>
        <v>10647</v>
      </c>
      <c r="W48" s="298">
        <f t="shared" si="3"/>
        <v>11013.6</v>
      </c>
    </row>
    <row r="49" spans="1:23">
      <c r="A49" s="1"/>
      <c r="B49" s="69" t="s">
        <v>161</v>
      </c>
      <c r="C49" s="54"/>
      <c r="D49" s="55"/>
      <c r="E49" s="18"/>
      <c r="F49" s="19"/>
      <c r="G49" s="20"/>
      <c r="H49" s="21"/>
      <c r="I49" s="22"/>
      <c r="J49" s="23"/>
      <c r="K49" s="24"/>
      <c r="L49" s="24"/>
      <c r="M49" s="25"/>
      <c r="N49" s="22"/>
      <c r="O49" s="26"/>
      <c r="P49" s="24"/>
      <c r="Q49" s="56"/>
      <c r="R49" s="4"/>
      <c r="S49" s="293">
        <f t="shared" si="1"/>
        <v>0</v>
      </c>
      <c r="T49" s="294">
        <f t="shared" si="3"/>
        <v>0</v>
      </c>
      <c r="U49" s="294">
        <f t="shared" si="3"/>
        <v>0</v>
      </c>
      <c r="V49" s="295">
        <f t="shared" si="3"/>
        <v>0</v>
      </c>
      <c r="W49" s="295">
        <f t="shared" si="3"/>
        <v>0</v>
      </c>
    </row>
    <row r="50" spans="1:23">
      <c r="A50" s="1"/>
      <c r="B50" s="274"/>
      <c r="C50" s="96" t="s">
        <v>270</v>
      </c>
      <c r="D50" s="58"/>
      <c r="E50" s="59"/>
      <c r="F50" s="60"/>
      <c r="G50" s="61"/>
      <c r="H50" s="62"/>
      <c r="I50" s="63"/>
      <c r="J50" s="64"/>
      <c r="K50" s="65"/>
      <c r="L50" s="65"/>
      <c r="M50" s="66"/>
      <c r="N50" s="63"/>
      <c r="O50" s="67"/>
      <c r="P50" s="65"/>
      <c r="Q50" s="68"/>
      <c r="R50" s="4"/>
      <c r="S50" s="299">
        <f t="shared" si="1"/>
        <v>0</v>
      </c>
      <c r="T50" s="300">
        <f t="shared" si="3"/>
        <v>0</v>
      </c>
      <c r="U50" s="300">
        <f t="shared" si="3"/>
        <v>0</v>
      </c>
      <c r="V50" s="301">
        <f t="shared" si="3"/>
        <v>0</v>
      </c>
      <c r="W50" s="301">
        <f t="shared" si="3"/>
        <v>0</v>
      </c>
    </row>
    <row r="51" spans="1:23">
      <c r="A51" s="1"/>
      <c r="B51" s="274"/>
      <c r="C51" s="57"/>
      <c r="D51" s="58" t="s">
        <v>163</v>
      </c>
      <c r="E51" s="59" t="s">
        <v>164</v>
      </c>
      <c r="F51" s="60" t="s">
        <v>165</v>
      </c>
      <c r="G51" s="61" t="s">
        <v>166</v>
      </c>
      <c r="H51" s="62">
        <v>3.11</v>
      </c>
      <c r="I51" s="63">
        <v>0.4</v>
      </c>
      <c r="J51" s="64" t="s">
        <v>6</v>
      </c>
      <c r="K51" s="65">
        <v>1.87</v>
      </c>
      <c r="L51" s="65">
        <v>4.45</v>
      </c>
      <c r="M51" s="65">
        <v>6.43</v>
      </c>
      <c r="N51" s="63">
        <v>0.5</v>
      </c>
      <c r="O51" s="65">
        <v>2.23</v>
      </c>
      <c r="P51" s="65">
        <v>2.23</v>
      </c>
      <c r="Q51" s="82">
        <v>4.17</v>
      </c>
      <c r="R51" s="4"/>
      <c r="S51" s="299">
        <f t="shared" si="1"/>
        <v>6805.44</v>
      </c>
      <c r="T51" s="300">
        <f t="shared" si="3"/>
        <v>2931.5099999999998</v>
      </c>
      <c r="U51" s="300">
        <f t="shared" si="3"/>
        <v>8148.18</v>
      </c>
      <c r="V51" s="301">
        <f t="shared" si="3"/>
        <v>5692.05</v>
      </c>
      <c r="W51" s="301">
        <f t="shared" si="3"/>
        <v>5888.04</v>
      </c>
    </row>
    <row r="52" spans="1:23">
      <c r="A52" s="1"/>
      <c r="B52" s="274"/>
      <c r="C52" s="57"/>
      <c r="D52" s="58" t="s">
        <v>167</v>
      </c>
      <c r="E52" s="59" t="s">
        <v>168</v>
      </c>
      <c r="F52" s="60" t="s">
        <v>169</v>
      </c>
      <c r="G52" s="61" t="s">
        <v>57</v>
      </c>
      <c r="H52" s="62">
        <v>4.9000000000000004</v>
      </c>
      <c r="I52" s="63">
        <v>0.43</v>
      </c>
      <c r="J52" s="64" t="s">
        <v>4</v>
      </c>
      <c r="K52" s="65">
        <v>2.79</v>
      </c>
      <c r="L52" s="65">
        <v>4.45</v>
      </c>
      <c r="M52" s="65">
        <v>6.43</v>
      </c>
      <c r="N52" s="63">
        <v>0.5</v>
      </c>
      <c r="O52" s="65">
        <v>2.23</v>
      </c>
      <c r="P52" s="65">
        <v>2.23</v>
      </c>
      <c r="Q52" s="82">
        <v>6.22</v>
      </c>
      <c r="R52" s="4"/>
      <c r="S52" s="299">
        <f t="shared" si="1"/>
        <v>10151.039999999999</v>
      </c>
      <c r="T52" s="300">
        <f t="shared" si="3"/>
        <v>4372.66</v>
      </c>
      <c r="U52" s="300">
        <f t="shared" si="3"/>
        <v>12153.88</v>
      </c>
      <c r="V52" s="301">
        <f t="shared" si="3"/>
        <v>8490.2999999999993</v>
      </c>
      <c r="W52" s="301">
        <f t="shared" si="3"/>
        <v>8782.64</v>
      </c>
    </row>
    <row r="53" spans="1:23">
      <c r="A53" s="1"/>
      <c r="B53" s="274"/>
      <c r="C53" s="57"/>
      <c r="D53" s="58" t="s">
        <v>271</v>
      </c>
      <c r="E53" s="59" t="s">
        <v>272</v>
      </c>
      <c r="F53" s="60" t="s">
        <v>273</v>
      </c>
      <c r="G53" s="61" t="s">
        <v>173</v>
      </c>
      <c r="H53" s="62">
        <v>13.91</v>
      </c>
      <c r="I53" s="63">
        <v>0.42</v>
      </c>
      <c r="J53" s="64" t="s">
        <v>4</v>
      </c>
      <c r="K53" s="65">
        <v>8.07</v>
      </c>
      <c r="L53" s="65">
        <v>1.2</v>
      </c>
      <c r="M53" s="65">
        <v>1.2</v>
      </c>
      <c r="N53" s="63">
        <v>0.5</v>
      </c>
      <c r="O53" s="65">
        <v>0.6</v>
      </c>
      <c r="P53" s="65">
        <v>0.6</v>
      </c>
      <c r="Q53" s="82">
        <v>4.84</v>
      </c>
      <c r="R53" s="4"/>
      <c r="S53" s="299">
        <f t="shared" si="1"/>
        <v>7898.88</v>
      </c>
      <c r="T53" s="300">
        <f t="shared" ref="T53:W68" si="4">T$4*$Q53</f>
        <v>3402.52</v>
      </c>
      <c r="U53" s="300">
        <f t="shared" si="4"/>
        <v>9457.36</v>
      </c>
      <c r="V53" s="301">
        <f t="shared" si="4"/>
        <v>6606.5999999999995</v>
      </c>
      <c r="W53" s="301">
        <f t="shared" si="4"/>
        <v>6834.08</v>
      </c>
    </row>
    <row r="54" spans="1:23">
      <c r="A54" s="1"/>
      <c r="B54" s="274"/>
      <c r="C54" s="57"/>
      <c r="D54" s="58" t="s">
        <v>170</v>
      </c>
      <c r="E54" s="59" t="s">
        <v>171</v>
      </c>
      <c r="F54" s="60" t="s">
        <v>172</v>
      </c>
      <c r="G54" s="61" t="s">
        <v>173</v>
      </c>
      <c r="H54" s="62">
        <v>18.420000000000002</v>
      </c>
      <c r="I54" s="276">
        <v>0.75</v>
      </c>
      <c r="J54" s="64" t="s">
        <v>6</v>
      </c>
      <c r="K54" s="65">
        <v>4.6100000000000003</v>
      </c>
      <c r="L54" s="65">
        <v>1.2</v>
      </c>
      <c r="M54" s="65">
        <v>1.2</v>
      </c>
      <c r="N54" s="63">
        <v>0.5</v>
      </c>
      <c r="O54" s="65">
        <v>0.6</v>
      </c>
      <c r="P54" s="65">
        <v>0.6</v>
      </c>
      <c r="Q54" s="82">
        <v>2.77</v>
      </c>
      <c r="R54" s="4"/>
      <c r="S54" s="299">
        <f t="shared" si="1"/>
        <v>4520.6400000000003</v>
      </c>
      <c r="T54" s="300">
        <f t="shared" si="4"/>
        <v>1947.31</v>
      </c>
      <c r="U54" s="300">
        <f t="shared" si="4"/>
        <v>5412.58</v>
      </c>
      <c r="V54" s="301">
        <f t="shared" si="4"/>
        <v>3781.05</v>
      </c>
      <c r="W54" s="301">
        <f t="shared" si="4"/>
        <v>3911.2400000000002</v>
      </c>
    </row>
    <row r="55" spans="1:23">
      <c r="A55" s="1"/>
      <c r="B55" s="274"/>
      <c r="C55" s="57"/>
      <c r="D55" s="58" t="s">
        <v>309</v>
      </c>
      <c r="E55" s="59" t="s">
        <v>310</v>
      </c>
      <c r="F55" s="60" t="s">
        <v>176</v>
      </c>
      <c r="G55" s="61" t="s">
        <v>57</v>
      </c>
      <c r="H55" s="62">
        <v>2.42</v>
      </c>
      <c r="I55" s="63">
        <v>0.2</v>
      </c>
      <c r="J55" s="64" t="s">
        <v>6</v>
      </c>
      <c r="K55" s="65">
        <v>1.94</v>
      </c>
      <c r="L55" s="65">
        <v>4.45</v>
      </c>
      <c r="M55" s="65">
        <v>6.43</v>
      </c>
      <c r="N55" s="63">
        <v>0.5</v>
      </c>
      <c r="O55" s="65">
        <v>2.23</v>
      </c>
      <c r="P55" s="65">
        <v>2.23</v>
      </c>
      <c r="Q55" s="82">
        <v>4.33</v>
      </c>
      <c r="R55" s="4"/>
      <c r="S55" s="299">
        <f t="shared" si="1"/>
        <v>7066.56</v>
      </c>
      <c r="T55" s="300">
        <f t="shared" si="4"/>
        <v>3043.9900000000002</v>
      </c>
      <c r="U55" s="300">
        <f t="shared" si="4"/>
        <v>8460.82</v>
      </c>
      <c r="V55" s="301">
        <f t="shared" si="4"/>
        <v>5910.45</v>
      </c>
      <c r="W55" s="301">
        <f t="shared" si="4"/>
        <v>6113.96</v>
      </c>
    </row>
    <row r="56" spans="1:23">
      <c r="A56" s="1"/>
      <c r="B56" s="274"/>
      <c r="C56" s="57"/>
      <c r="D56" s="58" t="s">
        <v>177</v>
      </c>
      <c r="E56" s="59" t="s">
        <v>178</v>
      </c>
      <c r="F56" s="60" t="s">
        <v>179</v>
      </c>
      <c r="G56" s="61" t="s">
        <v>180</v>
      </c>
      <c r="H56" s="62">
        <v>4.8499999999999996</v>
      </c>
      <c r="I56" s="63">
        <v>0.4</v>
      </c>
      <c r="J56" s="64" t="s">
        <v>6</v>
      </c>
      <c r="K56" s="65">
        <v>2.91</v>
      </c>
      <c r="L56" s="65">
        <v>4.45</v>
      </c>
      <c r="M56" s="65">
        <v>6.43</v>
      </c>
      <c r="N56" s="63">
        <v>0.5</v>
      </c>
      <c r="O56" s="65">
        <v>2.23</v>
      </c>
      <c r="P56" s="65">
        <v>2.23</v>
      </c>
      <c r="Q56" s="82">
        <v>6.49</v>
      </c>
      <c r="R56" s="4"/>
      <c r="S56" s="299">
        <f t="shared" si="1"/>
        <v>10591.68</v>
      </c>
      <c r="T56" s="300">
        <f t="shared" si="4"/>
        <v>4562.47</v>
      </c>
      <c r="U56" s="300">
        <f t="shared" si="4"/>
        <v>12681.460000000001</v>
      </c>
      <c r="V56" s="301">
        <f t="shared" si="4"/>
        <v>8858.85</v>
      </c>
      <c r="W56" s="301">
        <f t="shared" si="4"/>
        <v>9163.880000000001</v>
      </c>
    </row>
    <row r="57" spans="1:23">
      <c r="A57" s="1"/>
      <c r="B57" s="274"/>
      <c r="C57" s="57"/>
      <c r="D57" s="58" t="s">
        <v>181</v>
      </c>
      <c r="E57" s="59" t="s">
        <v>182</v>
      </c>
      <c r="F57" s="60" t="s">
        <v>183</v>
      </c>
      <c r="G57" s="61" t="s">
        <v>184</v>
      </c>
      <c r="H57" s="62">
        <v>5.54</v>
      </c>
      <c r="I57" s="63">
        <v>0.4</v>
      </c>
      <c r="J57" s="64" t="s">
        <v>6</v>
      </c>
      <c r="K57" s="65">
        <v>3.32</v>
      </c>
      <c r="L57" s="65">
        <v>1.2</v>
      </c>
      <c r="M57" s="65">
        <v>1.2</v>
      </c>
      <c r="N57" s="63">
        <v>0.5</v>
      </c>
      <c r="O57" s="65">
        <v>0.6</v>
      </c>
      <c r="P57" s="65">
        <v>0.6</v>
      </c>
      <c r="Q57" s="82">
        <v>1.99</v>
      </c>
      <c r="R57" s="4"/>
      <c r="S57" s="299">
        <f t="shared" si="1"/>
        <v>3247.68</v>
      </c>
      <c r="T57" s="300">
        <f t="shared" si="4"/>
        <v>1398.97</v>
      </c>
      <c r="U57" s="300">
        <f t="shared" si="4"/>
        <v>3888.46</v>
      </c>
      <c r="V57" s="301">
        <f t="shared" si="4"/>
        <v>2716.35</v>
      </c>
      <c r="W57" s="301">
        <f t="shared" si="4"/>
        <v>2809.88</v>
      </c>
    </row>
    <row r="58" spans="1:23" ht="13.5" thickBot="1">
      <c r="A58" s="1"/>
      <c r="B58" s="29"/>
      <c r="C58" s="30"/>
      <c r="D58" s="31" t="s">
        <v>185</v>
      </c>
      <c r="E58" s="32" t="s">
        <v>186</v>
      </c>
      <c r="F58" s="33" t="s">
        <v>187</v>
      </c>
      <c r="G58" s="34" t="s">
        <v>57</v>
      </c>
      <c r="H58" s="35">
        <v>3.75</v>
      </c>
      <c r="I58" s="36">
        <v>0.28000000000000003</v>
      </c>
      <c r="J58" s="37" t="s">
        <v>4</v>
      </c>
      <c r="K58" s="38">
        <v>2.7</v>
      </c>
      <c r="L58" s="38">
        <v>4.45</v>
      </c>
      <c r="M58" s="38">
        <v>6.43</v>
      </c>
      <c r="N58" s="36">
        <v>0.5</v>
      </c>
      <c r="O58" s="38">
        <v>2.23</v>
      </c>
      <c r="P58" s="38">
        <v>2.23</v>
      </c>
      <c r="Q58" s="41">
        <v>6.02</v>
      </c>
      <c r="R58" s="4"/>
      <c r="S58" s="296">
        <f t="shared" si="1"/>
        <v>9824.64</v>
      </c>
      <c r="T58" s="297">
        <f t="shared" si="4"/>
        <v>4232.0599999999995</v>
      </c>
      <c r="U58" s="297">
        <f t="shared" si="4"/>
        <v>11763.08</v>
      </c>
      <c r="V58" s="298">
        <f t="shared" si="4"/>
        <v>8217.2999999999993</v>
      </c>
      <c r="W58" s="298">
        <f t="shared" si="4"/>
        <v>8500.24</v>
      </c>
    </row>
    <row r="59" spans="1:23">
      <c r="A59" s="1"/>
      <c r="B59" s="277"/>
      <c r="C59" s="97" t="s">
        <v>277</v>
      </c>
      <c r="D59" s="85"/>
      <c r="E59" s="86"/>
      <c r="F59" s="87"/>
      <c r="G59" s="88"/>
      <c r="H59" s="89"/>
      <c r="I59" s="90"/>
      <c r="J59" s="91"/>
      <c r="K59" s="92"/>
      <c r="L59" s="92"/>
      <c r="M59" s="92"/>
      <c r="N59" s="90"/>
      <c r="O59" s="92"/>
      <c r="P59" s="92"/>
      <c r="Q59" s="99"/>
      <c r="R59" s="4"/>
      <c r="S59" s="293">
        <f t="shared" si="1"/>
        <v>0</v>
      </c>
      <c r="T59" s="294">
        <f t="shared" si="4"/>
        <v>0</v>
      </c>
      <c r="U59" s="294">
        <f t="shared" si="4"/>
        <v>0</v>
      </c>
      <c r="V59" s="295">
        <f t="shared" si="4"/>
        <v>0</v>
      </c>
      <c r="W59" s="295">
        <f t="shared" si="4"/>
        <v>0</v>
      </c>
    </row>
    <row r="60" spans="1:23">
      <c r="A60" s="1"/>
      <c r="B60" s="274"/>
      <c r="C60" s="57"/>
      <c r="D60" s="58" t="s">
        <v>278</v>
      </c>
      <c r="E60" s="59" t="s">
        <v>279</v>
      </c>
      <c r="F60" s="60" t="s">
        <v>280</v>
      </c>
      <c r="G60" s="61" t="s">
        <v>57</v>
      </c>
      <c r="H60" s="62">
        <v>33.03</v>
      </c>
      <c r="I60" s="63">
        <v>0.5</v>
      </c>
      <c r="J60" s="64" t="s">
        <v>4</v>
      </c>
      <c r="K60" s="65">
        <v>16.52</v>
      </c>
      <c r="L60" s="65">
        <v>5.64</v>
      </c>
      <c r="M60" s="65">
        <v>4.79</v>
      </c>
      <c r="N60" s="63">
        <v>0.5</v>
      </c>
      <c r="O60" s="65">
        <v>2.82</v>
      </c>
      <c r="P60" s="65">
        <v>2.82</v>
      </c>
      <c r="Q60" s="82">
        <v>46.59</v>
      </c>
      <c r="R60" s="4"/>
      <c r="S60" s="299">
        <f t="shared" si="1"/>
        <v>76034.880000000005</v>
      </c>
      <c r="T60" s="300">
        <f t="shared" si="4"/>
        <v>32752.770000000004</v>
      </c>
      <c r="U60" s="300">
        <f t="shared" si="4"/>
        <v>91036.86</v>
      </c>
      <c r="V60" s="301">
        <f t="shared" si="4"/>
        <v>63595.350000000006</v>
      </c>
      <c r="W60" s="301">
        <f t="shared" si="4"/>
        <v>65785.08</v>
      </c>
    </row>
    <row r="61" spans="1:23">
      <c r="A61" s="1"/>
      <c r="B61" s="274"/>
      <c r="C61" s="57"/>
      <c r="D61" s="58" t="s">
        <v>281</v>
      </c>
      <c r="E61" s="59" t="s">
        <v>190</v>
      </c>
      <c r="F61" s="60" t="s">
        <v>191</v>
      </c>
      <c r="G61" s="61" t="s">
        <v>57</v>
      </c>
      <c r="H61" s="62">
        <v>33.21</v>
      </c>
      <c r="I61" s="63">
        <v>0.5</v>
      </c>
      <c r="J61" s="64" t="s">
        <v>6</v>
      </c>
      <c r="K61" s="65">
        <v>16.61</v>
      </c>
      <c r="L61" s="65">
        <v>5.64</v>
      </c>
      <c r="M61" s="65">
        <v>4.79</v>
      </c>
      <c r="N61" s="63">
        <v>0.5</v>
      </c>
      <c r="O61" s="65">
        <v>2.82</v>
      </c>
      <c r="P61" s="65">
        <v>2.82</v>
      </c>
      <c r="Q61" s="82">
        <v>46.84</v>
      </c>
      <c r="R61" s="4"/>
      <c r="S61" s="299">
        <f t="shared" si="1"/>
        <v>76442.880000000005</v>
      </c>
      <c r="T61" s="300">
        <f t="shared" si="4"/>
        <v>32928.520000000004</v>
      </c>
      <c r="U61" s="300">
        <f t="shared" si="4"/>
        <v>91525.36</v>
      </c>
      <c r="V61" s="301">
        <f t="shared" si="4"/>
        <v>63936.600000000006</v>
      </c>
      <c r="W61" s="301">
        <f t="shared" si="4"/>
        <v>66138.080000000002</v>
      </c>
    </row>
    <row r="62" spans="1:23">
      <c r="A62" s="1"/>
      <c r="B62" s="274"/>
      <c r="C62" s="57"/>
      <c r="D62" s="58" t="s">
        <v>282</v>
      </c>
      <c r="E62" s="59" t="s">
        <v>193</v>
      </c>
      <c r="F62" s="60" t="s">
        <v>194</v>
      </c>
      <c r="G62" s="61" t="s">
        <v>57</v>
      </c>
      <c r="H62" s="62">
        <v>9.0500000000000007</v>
      </c>
      <c r="I62" s="63">
        <v>0.43</v>
      </c>
      <c r="J62" s="64" t="s">
        <v>4</v>
      </c>
      <c r="K62" s="65">
        <v>5.16</v>
      </c>
      <c r="L62" s="65">
        <v>6.07</v>
      </c>
      <c r="M62" s="65">
        <v>4.79</v>
      </c>
      <c r="N62" s="63">
        <v>0.5</v>
      </c>
      <c r="O62" s="65">
        <v>3.04</v>
      </c>
      <c r="P62" s="65">
        <v>3.04</v>
      </c>
      <c r="Q62" s="82">
        <v>15.69</v>
      </c>
      <c r="R62" s="4"/>
      <c r="S62" s="299">
        <f t="shared" si="1"/>
        <v>25606.079999999998</v>
      </c>
      <c r="T62" s="300">
        <f t="shared" si="4"/>
        <v>11030.07</v>
      </c>
      <c r="U62" s="300">
        <f t="shared" si="4"/>
        <v>30658.26</v>
      </c>
      <c r="V62" s="301">
        <f t="shared" si="4"/>
        <v>21416.85</v>
      </c>
      <c r="W62" s="301">
        <f t="shared" si="4"/>
        <v>22154.28</v>
      </c>
    </row>
    <row r="63" spans="1:23">
      <c r="A63" s="1"/>
      <c r="B63" s="275"/>
      <c r="C63" s="70"/>
      <c r="D63" s="58" t="s">
        <v>311</v>
      </c>
      <c r="E63" s="59" t="s">
        <v>284</v>
      </c>
      <c r="F63" s="60" t="s">
        <v>285</v>
      </c>
      <c r="G63" s="61" t="s">
        <v>57</v>
      </c>
      <c r="H63" s="62">
        <v>7.8</v>
      </c>
      <c r="I63" s="63">
        <v>0.44</v>
      </c>
      <c r="J63" s="64" t="s">
        <v>4</v>
      </c>
      <c r="K63" s="65">
        <v>4.37</v>
      </c>
      <c r="L63" s="65">
        <v>6.07</v>
      </c>
      <c r="M63" s="65">
        <v>4.79</v>
      </c>
      <c r="N63" s="63">
        <v>0.5</v>
      </c>
      <c r="O63" s="65">
        <v>3.04</v>
      </c>
      <c r="P63" s="65">
        <v>3.04</v>
      </c>
      <c r="Q63" s="82">
        <v>13.28</v>
      </c>
      <c r="R63" s="4"/>
      <c r="S63" s="299">
        <f t="shared" si="1"/>
        <v>21672.959999999999</v>
      </c>
      <c r="T63" s="300">
        <f t="shared" si="4"/>
        <v>9335.84</v>
      </c>
      <c r="U63" s="300">
        <f t="shared" si="4"/>
        <v>25949.119999999999</v>
      </c>
      <c r="V63" s="301">
        <f t="shared" si="4"/>
        <v>18127.2</v>
      </c>
      <c r="W63" s="301">
        <f t="shared" si="4"/>
        <v>18751.36</v>
      </c>
    </row>
    <row r="64" spans="1:23" ht="13.5" thickBot="1">
      <c r="A64" s="1"/>
      <c r="B64" s="29"/>
      <c r="C64" s="30"/>
      <c r="D64" s="43" t="s">
        <v>195</v>
      </c>
      <c r="E64" s="44" t="s">
        <v>196</v>
      </c>
      <c r="F64" s="33" t="s">
        <v>197</v>
      </c>
      <c r="G64" s="46" t="s">
        <v>57</v>
      </c>
      <c r="H64" s="47">
        <v>38.99</v>
      </c>
      <c r="I64" s="48">
        <v>0.7</v>
      </c>
      <c r="J64" s="49" t="s">
        <v>4</v>
      </c>
      <c r="K64" s="50">
        <v>11.7</v>
      </c>
      <c r="L64" s="50">
        <v>4.53</v>
      </c>
      <c r="M64" s="50">
        <v>4.79</v>
      </c>
      <c r="N64" s="48">
        <v>0.5</v>
      </c>
      <c r="O64" s="50">
        <v>2.27</v>
      </c>
      <c r="P64" s="50">
        <v>2.27</v>
      </c>
      <c r="Q64" s="53">
        <v>26.56</v>
      </c>
      <c r="R64" s="4"/>
      <c r="S64" s="296">
        <f t="shared" si="1"/>
        <v>43345.919999999998</v>
      </c>
      <c r="T64" s="297">
        <f t="shared" si="4"/>
        <v>18671.68</v>
      </c>
      <c r="U64" s="297">
        <f t="shared" si="4"/>
        <v>51898.239999999998</v>
      </c>
      <c r="V64" s="298">
        <f t="shared" si="4"/>
        <v>36254.400000000001</v>
      </c>
      <c r="W64" s="298">
        <f t="shared" si="4"/>
        <v>37502.720000000001</v>
      </c>
    </row>
    <row r="65" spans="1:23">
      <c r="A65" s="1"/>
      <c r="B65" s="277"/>
      <c r="C65" s="97" t="s">
        <v>286</v>
      </c>
      <c r="D65" s="85"/>
      <c r="E65" s="86"/>
      <c r="F65" s="101"/>
      <c r="G65" s="88"/>
      <c r="H65" s="89"/>
      <c r="I65" s="90"/>
      <c r="J65" s="91"/>
      <c r="K65" s="92"/>
      <c r="L65" s="92"/>
      <c r="M65" s="92"/>
      <c r="N65" s="90"/>
      <c r="O65" s="92"/>
      <c r="P65" s="92"/>
      <c r="Q65" s="99"/>
      <c r="R65" s="4"/>
      <c r="S65" s="293">
        <f t="shared" si="1"/>
        <v>0</v>
      </c>
      <c r="T65" s="294">
        <f t="shared" si="4"/>
        <v>0</v>
      </c>
      <c r="U65" s="294">
        <f t="shared" si="4"/>
        <v>0</v>
      </c>
      <c r="V65" s="295">
        <f t="shared" si="4"/>
        <v>0</v>
      </c>
      <c r="W65" s="295">
        <f t="shared" si="4"/>
        <v>0</v>
      </c>
    </row>
    <row r="66" spans="1:23">
      <c r="A66" s="1"/>
      <c r="B66" s="274"/>
      <c r="C66" s="57"/>
      <c r="D66" s="58" t="s">
        <v>199</v>
      </c>
      <c r="E66" s="59" t="s">
        <v>200</v>
      </c>
      <c r="F66" s="60" t="s">
        <v>201</v>
      </c>
      <c r="G66" s="61" t="s">
        <v>57</v>
      </c>
      <c r="H66" s="62">
        <v>4.8600000000000003</v>
      </c>
      <c r="I66" s="63">
        <v>0.3</v>
      </c>
      <c r="J66" s="64" t="s">
        <v>9</v>
      </c>
      <c r="K66" s="65">
        <v>3.4</v>
      </c>
      <c r="L66" s="65">
        <v>5.6</v>
      </c>
      <c r="M66" s="65">
        <v>6.43</v>
      </c>
      <c r="N66" s="63">
        <v>0.5</v>
      </c>
      <c r="O66" s="65">
        <v>2.8</v>
      </c>
      <c r="P66" s="65">
        <v>2.8</v>
      </c>
      <c r="Q66" s="82">
        <v>9.52</v>
      </c>
      <c r="R66" s="4"/>
      <c r="S66" s="299">
        <f t="shared" si="1"/>
        <v>15536.64</v>
      </c>
      <c r="T66" s="300">
        <f t="shared" si="4"/>
        <v>6692.5599999999995</v>
      </c>
      <c r="U66" s="300">
        <f t="shared" si="4"/>
        <v>18602.079999999998</v>
      </c>
      <c r="V66" s="301">
        <f t="shared" si="4"/>
        <v>12994.8</v>
      </c>
      <c r="W66" s="301">
        <f t="shared" si="4"/>
        <v>13442.24</v>
      </c>
    </row>
    <row r="67" spans="1:23">
      <c r="A67" s="1"/>
      <c r="B67" s="274"/>
      <c r="C67" s="57"/>
      <c r="D67" s="58" t="s">
        <v>202</v>
      </c>
      <c r="E67" s="59" t="s">
        <v>203</v>
      </c>
      <c r="F67" s="60" t="s">
        <v>204</v>
      </c>
      <c r="G67" s="61" t="s">
        <v>57</v>
      </c>
      <c r="H67" s="62">
        <v>6.94</v>
      </c>
      <c r="I67" s="63">
        <v>0.3</v>
      </c>
      <c r="J67" s="64" t="s">
        <v>6</v>
      </c>
      <c r="K67" s="65">
        <v>4.8600000000000003</v>
      </c>
      <c r="L67" s="65">
        <v>5.6</v>
      </c>
      <c r="M67" s="65">
        <v>6.43</v>
      </c>
      <c r="N67" s="63">
        <v>0.5</v>
      </c>
      <c r="O67" s="65">
        <v>2.8</v>
      </c>
      <c r="P67" s="65">
        <v>2.8</v>
      </c>
      <c r="Q67" s="82">
        <v>13.61</v>
      </c>
      <c r="R67" s="4"/>
      <c r="S67" s="299">
        <f t="shared" si="1"/>
        <v>22211.52</v>
      </c>
      <c r="T67" s="300">
        <f t="shared" si="4"/>
        <v>9567.83</v>
      </c>
      <c r="U67" s="300">
        <f t="shared" si="4"/>
        <v>26593.94</v>
      </c>
      <c r="V67" s="301">
        <f t="shared" si="4"/>
        <v>18577.649999999998</v>
      </c>
      <c r="W67" s="301">
        <f t="shared" si="4"/>
        <v>19217.32</v>
      </c>
    </row>
    <row r="68" spans="1:23">
      <c r="A68" s="1"/>
      <c r="B68" s="274"/>
      <c r="C68" s="57"/>
      <c r="D68" s="58" t="s">
        <v>205</v>
      </c>
      <c r="E68" s="59" t="s">
        <v>206</v>
      </c>
      <c r="F68" s="60" t="s">
        <v>207</v>
      </c>
      <c r="G68" s="61" t="s">
        <v>57</v>
      </c>
      <c r="H68" s="62">
        <v>2.29</v>
      </c>
      <c r="I68" s="63">
        <v>0.48</v>
      </c>
      <c r="J68" s="64" t="s">
        <v>4</v>
      </c>
      <c r="K68" s="65">
        <v>1.19</v>
      </c>
      <c r="L68" s="65">
        <v>5.6</v>
      </c>
      <c r="M68" s="65">
        <v>6.43</v>
      </c>
      <c r="N68" s="63">
        <v>0.5</v>
      </c>
      <c r="O68" s="65">
        <v>2.8</v>
      </c>
      <c r="P68" s="65">
        <v>2.8</v>
      </c>
      <c r="Q68" s="82">
        <v>3.33</v>
      </c>
      <c r="R68" s="4"/>
      <c r="S68" s="299">
        <f t="shared" si="1"/>
        <v>5434.56</v>
      </c>
      <c r="T68" s="300">
        <f t="shared" si="4"/>
        <v>2340.9900000000002</v>
      </c>
      <c r="U68" s="300">
        <f t="shared" si="4"/>
        <v>6506.82</v>
      </c>
      <c r="V68" s="301">
        <f t="shared" si="4"/>
        <v>4545.45</v>
      </c>
      <c r="W68" s="301">
        <f t="shared" si="4"/>
        <v>4701.96</v>
      </c>
    </row>
    <row r="69" spans="1:23">
      <c r="A69" s="1"/>
      <c r="B69" s="274"/>
      <c r="C69" s="57"/>
      <c r="D69" s="58" t="s">
        <v>287</v>
      </c>
      <c r="E69" s="59" t="s">
        <v>288</v>
      </c>
      <c r="F69" s="60" t="s">
        <v>289</v>
      </c>
      <c r="G69" s="61" t="s">
        <v>57</v>
      </c>
      <c r="H69" s="62">
        <v>8.51</v>
      </c>
      <c r="I69" s="63">
        <v>0.53</v>
      </c>
      <c r="J69" s="64" t="s">
        <v>4</v>
      </c>
      <c r="K69" s="65">
        <v>4</v>
      </c>
      <c r="L69" s="65">
        <v>5.6</v>
      </c>
      <c r="M69" s="65">
        <v>6.43</v>
      </c>
      <c r="N69" s="63">
        <v>0.5</v>
      </c>
      <c r="O69" s="65">
        <v>2.8</v>
      </c>
      <c r="P69" s="65">
        <v>2.8</v>
      </c>
      <c r="Q69" s="82">
        <v>11.2</v>
      </c>
      <c r="R69" s="4"/>
      <c r="S69" s="299">
        <f t="shared" si="1"/>
        <v>18278.399999999998</v>
      </c>
      <c r="T69" s="300">
        <f t="shared" ref="T69:W69" si="5">T$4*$Q69</f>
        <v>7873.5999999999995</v>
      </c>
      <c r="U69" s="300">
        <f t="shared" si="5"/>
        <v>21884.799999999999</v>
      </c>
      <c r="V69" s="301">
        <f t="shared" si="5"/>
        <v>15287.999999999998</v>
      </c>
      <c r="W69" s="301">
        <f t="shared" si="5"/>
        <v>15814.4</v>
      </c>
    </row>
    <row r="70" spans="1:23">
      <c r="A70" s="1"/>
      <c r="B70" s="274"/>
      <c r="C70" s="57"/>
      <c r="D70" s="58" t="s">
        <v>290</v>
      </c>
      <c r="E70" s="59" t="s">
        <v>209</v>
      </c>
      <c r="F70" s="60" t="s">
        <v>210</v>
      </c>
      <c r="G70" s="61" t="s">
        <v>57</v>
      </c>
      <c r="H70" s="62">
        <v>10.25</v>
      </c>
      <c r="I70" s="63">
        <v>0.49</v>
      </c>
      <c r="J70" s="64" t="s">
        <v>4</v>
      </c>
      <c r="K70" s="65">
        <v>5.23</v>
      </c>
      <c r="L70" s="65">
        <v>5.6</v>
      </c>
      <c r="M70" s="65">
        <v>6.43</v>
      </c>
      <c r="N70" s="63">
        <v>0.5</v>
      </c>
      <c r="O70" s="65">
        <v>2.8</v>
      </c>
      <c r="P70" s="65">
        <v>2.8</v>
      </c>
      <c r="Q70" s="82">
        <v>14.64</v>
      </c>
      <c r="R70" s="4"/>
      <c r="S70" s="299">
        <f t="shared" ref="S70:W80" si="6">S$4*$Q70</f>
        <v>23892.48</v>
      </c>
      <c r="T70" s="300">
        <f t="shared" si="6"/>
        <v>10291.92</v>
      </c>
      <c r="U70" s="300">
        <f t="shared" si="6"/>
        <v>28606.560000000001</v>
      </c>
      <c r="V70" s="301">
        <f t="shared" si="6"/>
        <v>19983.600000000002</v>
      </c>
      <c r="W70" s="301">
        <f t="shared" si="6"/>
        <v>20671.68</v>
      </c>
    </row>
    <row r="71" spans="1:23">
      <c r="A71" s="1"/>
      <c r="B71" s="274"/>
      <c r="C71" s="57"/>
      <c r="D71" s="58" t="s">
        <v>291</v>
      </c>
      <c r="E71" s="59" t="s">
        <v>212</v>
      </c>
      <c r="F71" s="60" t="s">
        <v>213</v>
      </c>
      <c r="G71" s="61" t="s">
        <v>214</v>
      </c>
      <c r="H71" s="62">
        <v>3.4</v>
      </c>
      <c r="I71" s="63">
        <v>0.34</v>
      </c>
      <c r="J71" s="64" t="s">
        <v>4</v>
      </c>
      <c r="K71" s="65">
        <v>2.2400000000000002</v>
      </c>
      <c r="L71" s="65">
        <v>5.6</v>
      </c>
      <c r="M71" s="65">
        <v>6.43</v>
      </c>
      <c r="N71" s="63">
        <v>0.5</v>
      </c>
      <c r="O71" s="65">
        <v>2.8</v>
      </c>
      <c r="P71" s="65">
        <v>2.8</v>
      </c>
      <c r="Q71" s="82">
        <v>6.27</v>
      </c>
      <c r="R71" s="4"/>
      <c r="S71" s="299">
        <f t="shared" si="6"/>
        <v>10232.64</v>
      </c>
      <c r="T71" s="300">
        <f t="shared" si="6"/>
        <v>4407.8099999999995</v>
      </c>
      <c r="U71" s="300">
        <f t="shared" si="6"/>
        <v>12251.58</v>
      </c>
      <c r="V71" s="301">
        <f t="shared" si="6"/>
        <v>8558.5499999999993</v>
      </c>
      <c r="W71" s="301">
        <f t="shared" si="6"/>
        <v>8853.24</v>
      </c>
    </row>
    <row r="72" spans="1:23">
      <c r="A72" s="1"/>
      <c r="B72" s="274"/>
      <c r="C72" s="57"/>
      <c r="D72" s="58" t="s">
        <v>293</v>
      </c>
      <c r="E72" s="59" t="s">
        <v>294</v>
      </c>
      <c r="F72" s="60" t="s">
        <v>213</v>
      </c>
      <c r="G72" s="61" t="s">
        <v>214</v>
      </c>
      <c r="H72" s="62">
        <v>5.19</v>
      </c>
      <c r="I72" s="63">
        <v>0.34</v>
      </c>
      <c r="J72" s="64" t="s">
        <v>4</v>
      </c>
      <c r="K72" s="65">
        <v>3.43</v>
      </c>
      <c r="L72" s="65">
        <v>5.6</v>
      </c>
      <c r="M72" s="65">
        <v>6.43</v>
      </c>
      <c r="N72" s="63">
        <v>0.5</v>
      </c>
      <c r="O72" s="65">
        <v>2.8</v>
      </c>
      <c r="P72" s="65">
        <v>2.8</v>
      </c>
      <c r="Q72" s="82">
        <v>9.6</v>
      </c>
      <c r="R72" s="4"/>
      <c r="S72" s="299">
        <f t="shared" si="6"/>
        <v>15667.199999999999</v>
      </c>
      <c r="T72" s="300">
        <f t="shared" si="6"/>
        <v>6748.8</v>
      </c>
      <c r="U72" s="300">
        <f t="shared" si="6"/>
        <v>18758.399999999998</v>
      </c>
      <c r="V72" s="301">
        <f t="shared" si="6"/>
        <v>13104</v>
      </c>
      <c r="W72" s="301">
        <f t="shared" si="6"/>
        <v>13555.199999999999</v>
      </c>
    </row>
    <row r="73" spans="1:23">
      <c r="A73" s="1"/>
      <c r="B73" s="274"/>
      <c r="C73" s="57"/>
      <c r="D73" s="58" t="s">
        <v>296</v>
      </c>
      <c r="E73" s="59" t="s">
        <v>297</v>
      </c>
      <c r="F73" s="60" t="s">
        <v>213</v>
      </c>
      <c r="G73" s="61" t="s">
        <v>214</v>
      </c>
      <c r="H73" s="62">
        <v>6.59</v>
      </c>
      <c r="I73" s="63">
        <v>0.34</v>
      </c>
      <c r="J73" s="64" t="s">
        <v>4</v>
      </c>
      <c r="K73" s="65">
        <v>4.3499999999999996</v>
      </c>
      <c r="L73" s="65">
        <v>5.6</v>
      </c>
      <c r="M73" s="65">
        <v>6.43</v>
      </c>
      <c r="N73" s="63">
        <v>0.5</v>
      </c>
      <c r="O73" s="65">
        <v>2.8</v>
      </c>
      <c r="P73" s="65">
        <v>2.8</v>
      </c>
      <c r="Q73" s="82">
        <v>12.18</v>
      </c>
      <c r="R73" s="4"/>
      <c r="S73" s="299">
        <f t="shared" si="6"/>
        <v>19877.759999999998</v>
      </c>
      <c r="T73" s="300">
        <f t="shared" si="6"/>
        <v>8562.5399999999991</v>
      </c>
      <c r="U73" s="300">
        <f t="shared" si="6"/>
        <v>23799.72</v>
      </c>
      <c r="V73" s="301">
        <f t="shared" si="6"/>
        <v>16625.7</v>
      </c>
      <c r="W73" s="301">
        <f t="shared" si="6"/>
        <v>17198.16</v>
      </c>
    </row>
    <row r="74" spans="1:23">
      <c r="A74" s="1"/>
      <c r="B74" s="274"/>
      <c r="C74" s="57"/>
      <c r="D74" s="58" t="s">
        <v>215</v>
      </c>
      <c r="E74" s="59" t="s">
        <v>216</v>
      </c>
      <c r="F74" s="60" t="s">
        <v>217</v>
      </c>
      <c r="G74" s="61" t="s">
        <v>57</v>
      </c>
      <c r="H74" s="62">
        <v>8.9499999999999993</v>
      </c>
      <c r="I74" s="63">
        <v>0.36</v>
      </c>
      <c r="J74" s="64" t="s">
        <v>4</v>
      </c>
      <c r="K74" s="65">
        <v>5.73</v>
      </c>
      <c r="L74" s="65">
        <v>5.6</v>
      </c>
      <c r="M74" s="65">
        <v>6.43</v>
      </c>
      <c r="N74" s="63">
        <v>0.5</v>
      </c>
      <c r="O74" s="65">
        <v>2.8</v>
      </c>
      <c r="P74" s="65">
        <v>2.8</v>
      </c>
      <c r="Q74" s="82">
        <v>16.04</v>
      </c>
      <c r="R74" s="4"/>
      <c r="S74" s="299">
        <f t="shared" si="6"/>
        <v>26177.279999999999</v>
      </c>
      <c r="T74" s="300">
        <f t="shared" si="6"/>
        <v>11276.119999999999</v>
      </c>
      <c r="U74" s="300">
        <f t="shared" si="6"/>
        <v>31342.16</v>
      </c>
      <c r="V74" s="301">
        <f t="shared" si="6"/>
        <v>21894.6</v>
      </c>
      <c r="W74" s="301">
        <f t="shared" si="6"/>
        <v>22648.48</v>
      </c>
    </row>
    <row r="75" spans="1:23">
      <c r="A75" s="1"/>
      <c r="B75" s="273"/>
      <c r="C75" s="54"/>
      <c r="D75" s="55" t="s">
        <v>299</v>
      </c>
      <c r="E75" s="18" t="s">
        <v>300</v>
      </c>
      <c r="F75" s="73" t="s">
        <v>301</v>
      </c>
      <c r="G75" s="20" t="s">
        <v>57</v>
      </c>
      <c r="H75" s="21">
        <v>5</v>
      </c>
      <c r="I75" s="22">
        <v>0.3</v>
      </c>
      <c r="J75" s="23" t="s">
        <v>6</v>
      </c>
      <c r="K75" s="24">
        <v>3.5</v>
      </c>
      <c r="L75" s="24">
        <v>5.6</v>
      </c>
      <c r="M75" s="24">
        <v>6.43</v>
      </c>
      <c r="N75" s="22">
        <v>0.5</v>
      </c>
      <c r="O75" s="24">
        <v>2.8</v>
      </c>
      <c r="P75" s="24">
        <v>2.8</v>
      </c>
      <c r="Q75" s="278">
        <v>9.8000000000000007</v>
      </c>
      <c r="R75" s="4"/>
      <c r="S75" s="299">
        <f t="shared" si="6"/>
        <v>15993.6</v>
      </c>
      <c r="T75" s="300">
        <f t="shared" si="6"/>
        <v>6889.4000000000005</v>
      </c>
      <c r="U75" s="300">
        <f t="shared" si="6"/>
        <v>19149.2</v>
      </c>
      <c r="V75" s="301">
        <f t="shared" si="6"/>
        <v>13377.000000000002</v>
      </c>
      <c r="W75" s="301">
        <f t="shared" si="6"/>
        <v>13837.6</v>
      </c>
    </row>
    <row r="76" spans="1:23" ht="13.5" thickBot="1">
      <c r="A76" s="1"/>
      <c r="B76" s="280"/>
      <c r="C76" s="281"/>
      <c r="D76" s="103" t="s">
        <v>302</v>
      </c>
      <c r="E76" s="104" t="s">
        <v>303</v>
      </c>
      <c r="F76" s="33" t="s">
        <v>304</v>
      </c>
      <c r="G76" s="20" t="s">
        <v>57</v>
      </c>
      <c r="H76" s="105">
        <v>1.95</v>
      </c>
      <c r="I76" s="106">
        <v>0.3</v>
      </c>
      <c r="J76" s="107" t="s">
        <v>6</v>
      </c>
      <c r="K76" s="108">
        <v>1.37</v>
      </c>
      <c r="L76" s="108">
        <v>5.6</v>
      </c>
      <c r="M76" s="108">
        <v>6.43</v>
      </c>
      <c r="N76" s="106">
        <v>0.5</v>
      </c>
      <c r="O76" s="108">
        <v>2.8</v>
      </c>
      <c r="P76" s="108">
        <v>2.8</v>
      </c>
      <c r="Q76" s="56">
        <v>3.84</v>
      </c>
      <c r="R76" s="4"/>
      <c r="S76" s="296">
        <f t="shared" si="6"/>
        <v>6266.88</v>
      </c>
      <c r="T76" s="297">
        <f t="shared" si="6"/>
        <v>2699.52</v>
      </c>
      <c r="U76" s="297">
        <f t="shared" si="6"/>
        <v>7503.36</v>
      </c>
      <c r="V76" s="298">
        <f t="shared" si="6"/>
        <v>5241.5999999999995</v>
      </c>
      <c r="W76" s="298">
        <f t="shared" si="6"/>
        <v>5422.08</v>
      </c>
    </row>
    <row r="77" spans="1:23">
      <c r="A77" s="1"/>
      <c r="B77" s="83" t="s">
        <v>218</v>
      </c>
      <c r="C77" s="84"/>
      <c r="D77" s="85"/>
      <c r="E77" s="86"/>
      <c r="F77" s="73"/>
      <c r="G77" s="88"/>
      <c r="H77" s="89"/>
      <c r="I77" s="90"/>
      <c r="J77" s="91"/>
      <c r="K77" s="92"/>
      <c r="L77" s="92"/>
      <c r="M77" s="92"/>
      <c r="N77" s="90"/>
      <c r="O77" s="92"/>
      <c r="P77" s="92"/>
      <c r="Q77" s="99"/>
      <c r="R77" s="4"/>
      <c r="S77" s="293">
        <f t="shared" si="6"/>
        <v>0</v>
      </c>
      <c r="T77" s="294">
        <f t="shared" si="6"/>
        <v>0</v>
      </c>
      <c r="U77" s="294">
        <f t="shared" si="6"/>
        <v>0</v>
      </c>
      <c r="V77" s="295">
        <f t="shared" si="6"/>
        <v>0</v>
      </c>
      <c r="W77" s="295">
        <f t="shared" si="6"/>
        <v>0</v>
      </c>
    </row>
    <row r="78" spans="1:23">
      <c r="A78" s="1"/>
      <c r="B78" s="274"/>
      <c r="C78" s="57"/>
      <c r="D78" s="58" t="s">
        <v>219</v>
      </c>
      <c r="E78" s="59" t="s">
        <v>220</v>
      </c>
      <c r="F78" s="60" t="s">
        <v>221</v>
      </c>
      <c r="G78" s="61" t="s">
        <v>57</v>
      </c>
      <c r="H78" s="62">
        <v>12.13</v>
      </c>
      <c r="I78" s="63">
        <v>0.4</v>
      </c>
      <c r="J78" s="64" t="s">
        <v>6</v>
      </c>
      <c r="K78" s="65">
        <v>7.28</v>
      </c>
      <c r="L78" s="65">
        <v>4.45</v>
      </c>
      <c r="M78" s="65">
        <v>3.39</v>
      </c>
      <c r="N78" s="63">
        <v>0.5</v>
      </c>
      <c r="O78" s="65">
        <v>2.23</v>
      </c>
      <c r="P78" s="65">
        <v>2.23</v>
      </c>
      <c r="Q78" s="82">
        <v>16.23</v>
      </c>
      <c r="R78" s="4"/>
      <c r="S78" s="299">
        <f t="shared" si="6"/>
        <v>26487.360000000001</v>
      </c>
      <c r="T78" s="300">
        <f t="shared" si="6"/>
        <v>11409.69</v>
      </c>
      <c r="U78" s="300">
        <f t="shared" si="6"/>
        <v>31713.420000000002</v>
      </c>
      <c r="V78" s="301">
        <f t="shared" si="6"/>
        <v>22153.95</v>
      </c>
      <c r="W78" s="301">
        <f t="shared" si="6"/>
        <v>22916.760000000002</v>
      </c>
    </row>
    <row r="79" spans="1:23">
      <c r="A79" s="1"/>
      <c r="B79" s="275"/>
      <c r="C79" s="70"/>
      <c r="D79" s="58" t="s">
        <v>222</v>
      </c>
      <c r="E79" s="72" t="s">
        <v>223</v>
      </c>
      <c r="F79" s="60" t="s">
        <v>224</v>
      </c>
      <c r="G79" s="74" t="s">
        <v>225</v>
      </c>
      <c r="H79" s="75">
        <v>27.07</v>
      </c>
      <c r="I79" s="76">
        <v>0.47</v>
      </c>
      <c r="J79" s="77" t="s">
        <v>4</v>
      </c>
      <c r="K79" s="78">
        <v>14.35</v>
      </c>
      <c r="L79" s="78">
        <v>4.45</v>
      </c>
      <c r="M79" s="78">
        <v>3.39</v>
      </c>
      <c r="N79" s="76">
        <v>0.5</v>
      </c>
      <c r="O79" s="78">
        <v>2.23</v>
      </c>
      <c r="P79" s="78">
        <v>2.23</v>
      </c>
      <c r="Q79" s="68">
        <v>32</v>
      </c>
      <c r="R79" s="4"/>
      <c r="S79" s="299">
        <f t="shared" si="6"/>
        <v>52224</v>
      </c>
      <c r="T79" s="300">
        <f t="shared" si="6"/>
        <v>22496</v>
      </c>
      <c r="U79" s="300">
        <f t="shared" si="6"/>
        <v>62528</v>
      </c>
      <c r="V79" s="301">
        <f t="shared" si="6"/>
        <v>43680</v>
      </c>
      <c r="W79" s="301">
        <f t="shared" si="6"/>
        <v>45184</v>
      </c>
    </row>
    <row r="80" spans="1:23" ht="13.5" thickBot="1">
      <c r="A80" s="1"/>
      <c r="B80" s="29"/>
      <c r="C80" s="30"/>
      <c r="D80" s="31" t="s">
        <v>226</v>
      </c>
      <c r="E80" s="32" t="s">
        <v>227</v>
      </c>
      <c r="F80" s="33" t="s">
        <v>228</v>
      </c>
      <c r="G80" s="34" t="s">
        <v>214</v>
      </c>
      <c r="H80" s="35">
        <v>1.45</v>
      </c>
      <c r="I80" s="36">
        <v>0.3</v>
      </c>
      <c r="J80" s="37" t="s">
        <v>6</v>
      </c>
      <c r="K80" s="38">
        <v>1.02</v>
      </c>
      <c r="L80" s="38">
        <v>4.45</v>
      </c>
      <c r="M80" s="38">
        <v>3.39</v>
      </c>
      <c r="N80" s="36">
        <v>0.5</v>
      </c>
      <c r="O80" s="38">
        <v>2.23</v>
      </c>
      <c r="P80" s="38">
        <v>2.23</v>
      </c>
      <c r="Q80" s="41">
        <v>2.27</v>
      </c>
      <c r="R80" s="4"/>
      <c r="S80" s="296">
        <f t="shared" si="6"/>
        <v>3704.64</v>
      </c>
      <c r="T80" s="297">
        <f t="shared" si="6"/>
        <v>1595.81</v>
      </c>
      <c r="U80" s="297">
        <f t="shared" si="6"/>
        <v>4435.58</v>
      </c>
      <c r="V80" s="298">
        <f t="shared" si="6"/>
        <v>3098.55</v>
      </c>
      <c r="W80" s="298">
        <f t="shared" si="6"/>
        <v>3205.2400000000002</v>
      </c>
    </row>
    <row r="81" spans="1:18">
      <c r="A81" s="1"/>
      <c r="B81" s="1"/>
      <c r="C81" s="1"/>
      <c r="D81" s="1"/>
      <c r="E81" s="2"/>
      <c r="F81" s="1"/>
      <c r="G81" s="3"/>
      <c r="H81" s="4"/>
      <c r="I81" s="111" t="s">
        <v>239</v>
      </c>
      <c r="J81" s="3"/>
      <c r="K81" s="4"/>
      <c r="L81" s="4"/>
      <c r="M81" s="4"/>
      <c r="N81" s="5"/>
      <c r="O81" s="4"/>
      <c r="P81" s="3"/>
      <c r="Q81" s="3"/>
      <c r="R81" s="3"/>
    </row>
    <row r="82" spans="1:18">
      <c r="A82" s="1"/>
      <c r="B82" s="1"/>
      <c r="C82" s="1"/>
      <c r="D82" s="1"/>
      <c r="E82" s="282"/>
      <c r="F82" s="1"/>
      <c r="G82" s="282"/>
      <c r="H82" s="4"/>
      <c r="I82" s="112" t="s">
        <v>240</v>
      </c>
      <c r="J82" s="3"/>
      <c r="K82" s="4"/>
      <c r="L82" s="4"/>
      <c r="M82" s="4"/>
      <c r="N82" s="5"/>
      <c r="O82" s="4"/>
      <c r="P82" s="3"/>
      <c r="Q82" s="3"/>
      <c r="R82" s="3"/>
    </row>
    <row r="83" spans="1:18">
      <c r="A83" s="1"/>
      <c r="B83" s="1"/>
      <c r="C83" s="1"/>
      <c r="D83" s="1"/>
      <c r="E83" s="2"/>
      <c r="F83" s="1"/>
      <c r="G83" s="3"/>
      <c r="H83" s="4"/>
      <c r="I83" s="113" t="s">
        <v>241</v>
      </c>
      <c r="J83" s="3"/>
      <c r="K83" s="4"/>
      <c r="L83" s="4"/>
      <c r="M83" s="4"/>
      <c r="N83" s="5"/>
      <c r="O83" s="4"/>
      <c r="P83" s="3"/>
      <c r="Q83" s="3"/>
      <c r="R83" s="3"/>
    </row>
    <row r="84" spans="1:18" ht="12" customHeight="1">
      <c r="A84" s="1"/>
      <c r="B84" s="1"/>
      <c r="C84" s="1"/>
      <c r="D84" s="1"/>
      <c r="E84" s="2"/>
      <c r="F84" s="1"/>
      <c r="G84" s="3"/>
      <c r="H84" s="4"/>
      <c r="I84" s="113" t="s">
        <v>242</v>
      </c>
      <c r="J84" s="3"/>
      <c r="K84" s="4"/>
      <c r="L84" s="4"/>
      <c r="M84" s="4"/>
      <c r="N84" s="5"/>
      <c r="O84" s="4"/>
      <c r="P84" s="3"/>
      <c r="Q84" s="3"/>
      <c r="R84" s="3"/>
    </row>
    <row r="85" spans="1:18">
      <c r="A85" s="1"/>
      <c r="B85" s="1"/>
      <c r="C85" s="1"/>
      <c r="D85" s="1"/>
      <c r="E85" s="2"/>
      <c r="F85" s="1"/>
      <c r="G85" s="3"/>
      <c r="H85" s="4"/>
      <c r="I85" s="5"/>
      <c r="J85" s="3"/>
      <c r="K85" s="4"/>
      <c r="L85" s="4"/>
      <c r="M85" s="4"/>
      <c r="N85" s="5"/>
      <c r="O85" s="4"/>
      <c r="P85" s="3"/>
      <c r="Q85" s="3"/>
      <c r="R85" s="3"/>
    </row>
  </sheetData>
  <sheetProtection insertRows="0"/>
  <mergeCells count="3">
    <mergeCell ref="B2:Q2"/>
    <mergeCell ref="B3:D3"/>
    <mergeCell ref="S1:W1"/>
  </mergeCells>
  <printOptions horizontalCentered="1"/>
  <pageMargins left="0.5" right="0.5" top="0.25" bottom="0.25" header="0.5" footer="0.5"/>
  <pageSetup scale="65" orientation="portrait" r:id="rId1"/>
  <headerFooter alignWithMargins="0"/>
  <ignoredErrors>
    <ignoredError sqref="E6:E8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2519D2BB0CD149956716470C28BA0F" ma:contentTypeVersion="3" ma:contentTypeDescription="Create a new document." ma:contentTypeScope="" ma:versionID="81ee631298ce11fb3d074360d07f1789">
  <xsd:schema xmlns:xsd="http://www.w3.org/2001/XMLSchema" xmlns:xs="http://www.w3.org/2001/XMLSchema" xmlns:p="http://schemas.microsoft.com/office/2006/metadata/properties" xmlns:ns2="7f658c75-f393-4998-b92b-bd5c6073b1f5" targetNamespace="http://schemas.microsoft.com/office/2006/metadata/properties" ma:root="true" ma:fieldsID="31ce47793f0aac94713af85702696801" ns2:_="">
    <xsd:import namespace="7f658c75-f393-4998-b92b-bd5c6073b1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58c75-f393-4998-b92b-bd5c6073b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AF8DE5-4491-4859-A22E-4A3FCDD568F2}"/>
</file>

<file path=customXml/itemProps2.xml><?xml version="1.0" encoding="utf-8"?>
<ds:datastoreItem xmlns:ds="http://schemas.openxmlformats.org/officeDocument/2006/customXml" ds:itemID="{CA986FBD-907E-4D55-B3BF-919C5CB618E6}"/>
</file>

<file path=customXml/itemProps3.xml><?xml version="1.0" encoding="utf-8"?>
<ds:datastoreItem xmlns:ds="http://schemas.openxmlformats.org/officeDocument/2006/customXml" ds:itemID="{0DAD4404-5BAC-43D7-BF4F-52483DEC9419}"/>
</file>

<file path=docProps/app.xml><?xml version="1.0" encoding="utf-8"?>
<Properties xmlns="http://schemas.openxmlformats.org/officeDocument/2006/extended-properties" xmlns:vt="http://schemas.openxmlformats.org/officeDocument/2006/docPropsVTypes">
  <Application>Microsoft Excel Online</Application>
  <Manager/>
  <Company>Kimley-Horn and Associates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RefPC</dc:creator>
  <cp:keywords/>
  <dc:description/>
  <cp:lastModifiedBy/>
  <cp:revision/>
  <dcterms:created xsi:type="dcterms:W3CDTF">2016-03-31T21:29:44Z</dcterms:created>
  <dcterms:modified xsi:type="dcterms:W3CDTF">2024-01-24T23:57:39Z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0x010100D62519D2BB0CD149956716470C28BA0F</vt:lpwstr>
  </property>
</Properties>
</file>